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35" windowWidth="20115" windowHeight="7935" activeTab="2"/>
  </bookViews>
  <sheets>
    <sheet name="Cijfers deelname" sheetId="3" r:id="rId1"/>
    <sheet name="resultaten" sheetId="4" r:id="rId2"/>
    <sheet name="VOORTGANG" sheetId="2" r:id="rId3"/>
    <sheet name="Blad1" sheetId="1" state="hidden" r:id="rId4"/>
  </sheets>
  <definedNames>
    <definedName name="_xlnm._FilterDatabase" localSheetId="3" hidden="1">Blad1!$A$1:$G$1</definedName>
    <definedName name="_xlnm._FilterDatabase" localSheetId="2" hidden="1">VOORTGANG!$A$1:$G$1</definedName>
    <definedName name="_xlnm.Print_Area" localSheetId="3">Blad1!$A$1:$B$20</definedName>
    <definedName name="_xlnm.Print_Area" localSheetId="2">VOORTGANG!$A$1:$B$18</definedName>
  </definedNames>
  <calcPr calcId="145621"/>
</workbook>
</file>

<file path=xl/calcChain.xml><?xml version="1.0" encoding="utf-8"?>
<calcChain xmlns="http://schemas.openxmlformats.org/spreadsheetml/2006/main">
  <c r="I10" i="4" l="1"/>
  <c r="I3" i="4"/>
  <c r="K4" i="3"/>
  <c r="I6" i="4" l="1"/>
  <c r="I5" i="4"/>
  <c r="I4" i="4"/>
  <c r="I9" i="4" l="1"/>
  <c r="I11" i="4"/>
  <c r="I13" i="4"/>
  <c r="I16" i="4"/>
  <c r="I17" i="4"/>
  <c r="I18" i="4"/>
  <c r="I19" i="4"/>
  <c r="B4" i="3"/>
  <c r="F4" i="3"/>
  <c r="G4" i="3"/>
  <c r="I4" i="3"/>
  <c r="L4" i="3"/>
</calcChain>
</file>

<file path=xl/comments1.xml><?xml version="1.0" encoding="utf-8"?>
<comments xmlns="http://schemas.openxmlformats.org/spreadsheetml/2006/main">
  <authors>
    <author>jan</author>
  </authors>
  <commentList>
    <comment ref="H2" authorId="0">
      <text>
        <r>
          <rPr>
            <sz val="9"/>
            <color indexed="81"/>
            <rFont val="Tahoma"/>
            <family val="2"/>
          </rPr>
          <t xml:space="preserve">6 appartementen niet bij inventarisatie betrokken wegens mutaties (huurderswisselingen)
1 huurder niet deel kunnen nemen wegens revalidatie elders
</t>
        </r>
      </text>
    </comment>
    <comment ref="D3" authorId="0">
      <text>
        <r>
          <rPr>
            <sz val="9"/>
            <color indexed="81"/>
            <rFont val="Tahoma"/>
            <family val="2"/>
          </rPr>
          <t xml:space="preserve">betreft appartement 512 en 514
</t>
        </r>
      </text>
    </comment>
    <comment ref="H3" authorId="0">
      <text>
        <r>
          <rPr>
            <sz val="9"/>
            <color indexed="81"/>
            <rFont val="Tahoma"/>
            <family val="2"/>
          </rPr>
          <t>aantal 50 plus: 19
aantal onder 50: 17</t>
        </r>
      </text>
    </comment>
    <comment ref="K4" authorId="0">
      <text>
        <r>
          <rPr>
            <sz val="9"/>
            <color indexed="81"/>
            <rFont val="Tahoma"/>
            <family val="2"/>
          </rPr>
          <t>deelrespons Nederlandstaligen: 63% (5 uit 8)</t>
        </r>
      </text>
    </comment>
  </commentList>
</comments>
</file>

<file path=xl/comments2.xml><?xml version="1.0" encoding="utf-8"?>
<comments xmlns="http://schemas.openxmlformats.org/spreadsheetml/2006/main">
  <authors>
    <author>jan</author>
  </authors>
  <commentList>
    <comment ref="C1" authorId="0">
      <text>
        <r>
          <rPr>
            <sz val="9"/>
            <color indexed="81"/>
            <rFont val="Tahoma"/>
            <family val="2"/>
          </rPr>
          <t xml:space="preserve">op slechts 8 van de  22 terugontvangen formulieren is gebruik gemaakt van de kolom top 3-lijst.  Gelet op lage aantal, zijn deze gegevens niet in enige analyse verwerkt. 
</t>
        </r>
      </text>
    </comment>
    <comment ref="H1" authorId="0">
      <text>
        <r>
          <rPr>
            <sz val="9"/>
            <color indexed="81"/>
            <rFont val="Tahoma"/>
            <family val="2"/>
          </rPr>
          <t xml:space="preserve">met 36 uitgereikte formulieren is de maximaal haalbare theoretische score 36 x hoog
</t>
        </r>
      </text>
    </comment>
    <comment ref="F2" authorId="0">
      <text>
        <r>
          <rPr>
            <sz val="9"/>
            <color indexed="81"/>
            <rFont val="Tahoma"/>
            <family val="2"/>
          </rPr>
          <t xml:space="preserve">op 3 terugontvangen formulieren is achter een of meer klachten geen belangtoekenning aangekruist 
</t>
        </r>
      </text>
    </comment>
    <comment ref="C15" authorId="0">
      <text>
        <r>
          <rPr>
            <sz val="9"/>
            <color indexed="81"/>
            <rFont val="Tahoma"/>
            <family val="2"/>
          </rPr>
          <t>bewoners begane grond: 
3 hoog en 1 neutraal</t>
        </r>
      </text>
    </comment>
    <comment ref="C17" authorId="0">
      <text>
        <r>
          <rPr>
            <sz val="9"/>
            <color indexed="81"/>
            <rFont val="Tahoma"/>
            <family val="2"/>
          </rPr>
          <t>van de 7 bewoners begane grond: 4 hoog en 3 niet gereageerd.
overig: 1 hoog bewoner eerste etage zelfde als onder ref nr18 en 1 dakbewoner</t>
        </r>
      </text>
    </comment>
    <comment ref="C19" authorId="0">
      <text>
        <r>
          <rPr>
            <sz val="9"/>
            <color indexed="81"/>
            <rFont val="Tahoma"/>
            <charset val="1"/>
          </rPr>
          <t xml:space="preserve">van de 7 bewoners begane grond: 3 hoog 1 neutraal en 3 niet gereageerd
</t>
        </r>
      </text>
    </comment>
    <comment ref="C20" authorId="0">
      <text>
        <r>
          <rPr>
            <sz val="9"/>
            <color indexed="81"/>
            <rFont val="Tahoma"/>
            <family val="2"/>
          </rPr>
          <t xml:space="preserve">van de 4 bewoners begane grond met slaapkamer aan voorkant:  1 hoog,  2 neutraal en 1 niet gereageerd
</t>
        </r>
      </text>
    </comment>
  </commentList>
</comments>
</file>

<file path=xl/comments3.xml><?xml version="1.0" encoding="utf-8"?>
<comments xmlns="http://schemas.openxmlformats.org/spreadsheetml/2006/main">
  <authors>
    <author>jan</author>
  </authors>
  <commentList>
    <comment ref="A1" authorId="0">
      <text>
        <r>
          <rPr>
            <sz val="9"/>
            <color indexed="81"/>
            <rFont val="Tahoma"/>
            <family val="2"/>
          </rPr>
          <t>Volgnummer voor eenvoudige referentie.</t>
        </r>
      </text>
    </comment>
    <comment ref="B1" authorId="0">
      <text>
        <r>
          <rPr>
            <b/>
            <sz val="9"/>
            <color indexed="81"/>
            <rFont val="Tahoma"/>
            <family val="2"/>
          </rPr>
          <t xml:space="preserve">Inventarisatiefase stap I
</t>
        </r>
        <r>
          <rPr>
            <sz val="9"/>
            <color indexed="81"/>
            <rFont val="Tahoma"/>
            <family val="2"/>
          </rPr>
          <t>Inventarisatie van alle "Warande-gerelateerde" punten die een negatieve impact hebben, of op termijn kunnen gaan hebben, op de kwaliteit van wonen en het woongenot en die naar de mening van de huurders (zouden moeten) vallen onder de collectieve belangenbehartiging door de bewonerscommissie.
Beteft woonklachten, onderkende verbeterpunten, woonzorgen, woonergernissen en (toekomstige) aandachtsgebieden.</t>
        </r>
      </text>
    </comment>
    <comment ref="C1" authorId="0">
      <text>
        <r>
          <rPr>
            <sz val="9"/>
            <color indexed="81"/>
            <rFont val="Tahoma"/>
            <family val="2"/>
          </rPr>
          <t>Plaatsvolgorde van hoog naar laag op grond van kwalificaties gegeven door huurders.
Voorts is een grove indeling gemaakt in 4 categorieën op grond van behaalde percentagescores.; deze categorieen zijn achtereenvolgens zichtbaargemaakt met kleurcoderingen rood, groen, blauw en paars.</t>
        </r>
      </text>
    </comment>
    <comment ref="D1" authorId="0">
      <text>
        <r>
          <rPr>
            <sz val="9"/>
            <color indexed="81"/>
            <rFont val="Tahoma"/>
            <family val="2"/>
          </rPr>
          <t xml:space="preserve">behaalde score in percentage van de theoretisch maximaal haalbare score waarbij  alle 36 uitgedeelde formulieren terugontvangen zouden zijn. </t>
        </r>
      </text>
    </comment>
    <comment ref="E1" authorId="0">
      <text>
        <r>
          <rPr>
            <sz val="9"/>
            <color indexed="81"/>
            <rFont val="Tahoma"/>
            <family val="2"/>
          </rPr>
          <t xml:space="preserve">Bespreking resultaten ter voorbereiding eindoordeel en besluit.
</t>
        </r>
      </text>
    </comment>
    <comment ref="F1" authorId="0">
      <text>
        <r>
          <rPr>
            <b/>
            <sz val="9"/>
            <color indexed="81"/>
            <rFont val="Tahoma"/>
            <family val="2"/>
          </rPr>
          <t xml:space="preserve">
Besluitvormingsfase</t>
        </r>
        <r>
          <rPr>
            <sz val="9"/>
            <color indexed="81"/>
            <rFont val="Tahoma"/>
            <family val="2"/>
          </rPr>
          <t>.
Beoordeling wat het beste gedaan kan worden en door wie ter oplossing/wegneming van de klacht/zorg. In de besluitvorming eventuele consequenties voor servicekosten mee laten wegen. Conceptbesluit, in geval van meerdere opties of niet-evident zijn wat en door wie te ondernemen c.q. niet-behandelbaar verklaring van de klacht/zorg of verwerping, voorleggen aan delegatie huurders vanwege (te) minimale bezetting bewonerscommissie om in dit forum beslissingen te nemen die representatief zijn voor het bewonersbestand.
In blauw  het bij ruime meerderheid aangenomen besluit tijdens bewonersvergadering 21 mei 2015 waarbij aanwezig 10 leden niet meegerekend Coordinator Klankbord Warande
Indien van toepassing in paars de uitkomst van het overleg met vb&amp;t op 10 juni 2015.</t>
        </r>
      </text>
    </comment>
    <comment ref="G1" authorId="0">
      <text>
        <r>
          <rPr>
            <b/>
            <sz val="9"/>
            <color indexed="81"/>
            <rFont val="Tahoma"/>
            <family val="2"/>
          </rPr>
          <t xml:space="preserve">
Uitvoeringsfase.</t>
        </r>
        <r>
          <rPr>
            <sz val="9"/>
            <color indexed="81"/>
            <rFont val="Tahoma"/>
            <family val="2"/>
          </rPr>
          <t xml:space="preserve"> 
Laatste stand van zaken voorafgaand door datumvermelding. Indien voor duidelijkheid gewenst acht, eerdere updates niet wissen.
ORANJE: kolom oranje gekleurd geeft aan in uitvoering  of  toekomstig aandachtspunt. 
 ZWART: kolom zwart gekleurd betekent klacht afgevoerd van lijst of ondergebracht onder een andere klacht.
GROEN: indien vetgedrukt dan woonklacht verholpen conform besluit en kolom groen gekleurd. 
</t>
        </r>
      </text>
    </comment>
  </commentList>
</comments>
</file>

<file path=xl/comments4.xml><?xml version="1.0" encoding="utf-8"?>
<comments xmlns="http://schemas.openxmlformats.org/spreadsheetml/2006/main">
  <authors>
    <author>jan</author>
  </authors>
  <commentList>
    <comment ref="A1" authorId="0">
      <text>
        <r>
          <rPr>
            <sz val="9"/>
            <color indexed="81"/>
            <rFont val="Tahoma"/>
            <family val="2"/>
          </rPr>
          <t>Volgnummer voor eenvoudige referentie.</t>
        </r>
      </text>
    </comment>
    <comment ref="B1" authorId="0">
      <text>
        <r>
          <rPr>
            <b/>
            <sz val="9"/>
            <color indexed="81"/>
            <rFont val="Tahoma"/>
            <family val="2"/>
          </rPr>
          <t xml:space="preserve">Inventarisatiefase stap I
</t>
        </r>
        <r>
          <rPr>
            <sz val="9"/>
            <color indexed="81"/>
            <rFont val="Tahoma"/>
            <family val="2"/>
          </rPr>
          <t xml:space="preserve">Inventarisatie van alle "Warande-gerelateerde" punten die een negatieve impact hebben, of op termijn kunnen gaan hebben, op de kwaliteit van wonen en het woongenot en die naar de mening van de huurders (zouden moeten) vallen onder de collectieve belangenbehartiging door de bewonerscommissie.
</t>
        </r>
      </text>
    </comment>
    <comment ref="C1" authorId="0">
      <text>
        <r>
          <rPr>
            <b/>
            <sz val="9"/>
            <color indexed="81"/>
            <rFont val="Tahoma"/>
            <family val="2"/>
          </rPr>
          <t xml:space="preserve">
 Inventarisatiefase stap II. 
</t>
        </r>
        <r>
          <rPr>
            <sz val="9"/>
            <color indexed="81"/>
            <rFont val="Tahoma"/>
            <family val="2"/>
          </rPr>
          <t xml:space="preserve">Kolom voor toekenning van een kwalificatie waarmee u aangeeft of u de klacht wel of niet onderschrijft en hoe belangrijk  oplossing van de klacht door u ingeschaald wordt. 
Kies voor toekenning kwalificatie uit:
</t>
        </r>
        <r>
          <rPr>
            <b/>
            <sz val="9"/>
            <color indexed="81"/>
            <rFont val="Tahoma"/>
            <family val="2"/>
          </rPr>
          <t xml:space="preserve">Hoog (H) : </t>
        </r>
        <r>
          <rPr>
            <sz val="9"/>
            <color indexed="81"/>
            <rFont val="Tahoma"/>
            <family val="2"/>
          </rPr>
          <t>klacht wordt door u onderschreven en u vindt het belangrijk dat de klacht verholpen wordt ter verbetering van uw eigen woonsituatie.</t>
        </r>
        <r>
          <rPr>
            <b/>
            <sz val="9"/>
            <color indexed="81"/>
            <rFont val="Tahoma"/>
            <family val="2"/>
          </rPr>
          <t xml:space="preserve">
Neutraal (N) : </t>
        </r>
        <r>
          <rPr>
            <sz val="9"/>
            <color indexed="81"/>
            <rFont val="Tahoma"/>
            <family val="2"/>
          </rPr>
          <t>vanuit uw woonsituatie bezien niet echt een klacht doch u begrijpt dat vanuit het gezichtspunt van sommige medebewoners het wel degelijk een klacht is; oplossing van de klacht maakt voor u persoonlijk dan wel geen verschil maar wel voor de woonkwaliteit van een aantal van uw medebewoners en u ondersteunt derhalve maatregelen ter wegneming of vermindering van de klacht.</t>
        </r>
        <r>
          <rPr>
            <b/>
            <sz val="9"/>
            <color indexed="81"/>
            <rFont val="Tahoma"/>
            <family val="2"/>
          </rPr>
          <t xml:space="preserve">
Geen (G) </t>
        </r>
        <r>
          <rPr>
            <sz val="9"/>
            <color indexed="81"/>
            <rFont val="Tahoma"/>
            <family val="2"/>
          </rPr>
          <t>: klacht wordt niet door u onderschreven; u ervaart het niet als klacht of vindt de klacht niet re</t>
        </r>
        <r>
          <rPr>
            <sz val="9"/>
            <color indexed="81"/>
            <rFont val="Calibri"/>
            <family val="2"/>
          </rPr>
          <t>ë</t>
        </r>
        <r>
          <rPr>
            <sz val="9"/>
            <color indexed="81"/>
            <rFont val="Tahoma"/>
            <family val="2"/>
          </rPr>
          <t>el, of u vindt het een</t>
        </r>
        <r>
          <rPr>
            <i/>
            <sz val="9"/>
            <color indexed="81"/>
            <rFont val="Tahoma"/>
            <family val="2"/>
          </rPr>
          <t xml:space="preserve"> non-item </t>
        </r>
        <r>
          <rPr>
            <sz val="9"/>
            <color indexed="81"/>
            <rFont val="Tahoma"/>
            <family val="2"/>
          </rPr>
          <t>d.w.z.</t>
        </r>
        <r>
          <rPr>
            <i/>
            <sz val="9"/>
            <color indexed="81"/>
            <rFont val="Tahoma"/>
            <family val="2"/>
          </rPr>
          <t xml:space="preserve"> </t>
        </r>
        <r>
          <rPr>
            <sz val="9"/>
            <color indexed="81"/>
            <rFont val="Tahoma"/>
            <family val="2"/>
          </rPr>
          <t xml:space="preserve">niet echt de moeite waard hier enige aandacht aan te besteden.
In het uiteindelijk op te maken totaaloverzicht zullen alle gegeven kwalificaties vermeld worden met daarachter tussen haakjes de percentagescores. 
Noot: deze kolom is niet van toepassing voor woonklacht nummer 9.
</t>
        </r>
      </text>
    </comment>
    <comment ref="D1" authorId="0">
      <text>
        <r>
          <rPr>
            <b/>
            <sz val="9"/>
            <color indexed="81"/>
            <rFont val="Tahoma"/>
            <family val="2"/>
          </rPr>
          <t xml:space="preserve">
Inventarisatiefase ronde II.</t>
        </r>
        <r>
          <rPr>
            <sz val="9"/>
            <color indexed="81"/>
            <rFont val="Tahoma"/>
            <family val="2"/>
          </rPr>
          <t xml:space="preserve"> 
Vermeld in deze kolom (door invullen met een kruis) welke van de woonklachten door u gelabeld in kolom C met belang "hoog", u vervolgens plaatst op uw eigen top 3-lijst. U dient geen volgorde binnen uw top-3 lijst aan te geven. Indien u minder dan drie woonklachten bestempeld heeft met belang "hoog", kruist u deze woonklachten standaard aan als vallende onder uw top 3.
In het op te maken totaaloverzicht zal aangegeven worden welke woonklachten op de individuele top drie-lijsten voorkomen met daarachter de percentagescore. 
Noot: deze kolom is niet van toepassing voor woonklacht nummer 9.</t>
        </r>
      </text>
    </comment>
    <comment ref="E1" authorId="0">
      <text>
        <r>
          <rPr>
            <b/>
            <sz val="9"/>
            <color indexed="81"/>
            <rFont val="Tahoma"/>
            <family val="2"/>
          </rPr>
          <t xml:space="preserve">
Besluitvormingsfase</t>
        </r>
        <r>
          <rPr>
            <sz val="9"/>
            <color indexed="81"/>
            <rFont val="Tahoma"/>
            <family val="2"/>
          </rPr>
          <t xml:space="preserve">.
Beoordeling wat het beste gedaan kan worden en door wie ter oplossing/wegneming van de klacht/zorg. In de besluitvorming eventuele consequenties voor servicekosten mee laten wegen. Conceptbesluit, in geval van meerdere opties of niet-evident zijn wat en door wie te ondernemen c.q. niet-behandelbaar verklaring van de klacht/zorg of verwerping, voorleggen aan delegatie huurders vanwege (te) minimale bezetting bewonerscommissie om in dit forum beslissingen te nemen die representatief zijn voor het bewonersbestand.
</t>
        </r>
      </text>
    </comment>
    <comment ref="F1" authorId="0">
      <text>
        <r>
          <rPr>
            <sz val="9"/>
            <color indexed="81"/>
            <rFont val="Tahoma"/>
            <family val="2"/>
          </rPr>
          <t>Kolom bedoeld om aan te geven - en hierop desgewenst te selecteren - of oplossing/wegneming van zorg/klacht onder verantwoordelijkheid van vb&amp;t valt of via hun ingediend dient te worden. 
Indien ja, dan vermelden in deze kolom:  "actie". Indien niet, dan vermelden in deze  in kolom:  "info".</t>
        </r>
      </text>
    </comment>
    <comment ref="G1" authorId="0">
      <text>
        <r>
          <rPr>
            <b/>
            <sz val="9"/>
            <color indexed="81"/>
            <rFont val="Tahoma"/>
            <family val="2"/>
          </rPr>
          <t xml:space="preserve">
Uitvoeringsfase.</t>
        </r>
        <r>
          <rPr>
            <sz val="9"/>
            <color indexed="81"/>
            <rFont val="Tahoma"/>
            <family val="2"/>
          </rPr>
          <t xml:space="preserve"> 
Laatste stand van zaken voorafgaand door datumvermelding. Indien voor duidelijkheid gewenst acht, eerdere updates niet wissen.</t>
        </r>
      </text>
    </comment>
  </commentList>
</comments>
</file>

<file path=xl/sharedStrings.xml><?xml version="1.0" encoding="utf-8"?>
<sst xmlns="http://schemas.openxmlformats.org/spreadsheetml/2006/main" count="148" uniqueCount="129">
  <si>
    <t>belang</t>
  </si>
  <si>
    <t>status</t>
  </si>
  <si>
    <t>nr</t>
  </si>
  <si>
    <t>vb&amp;t</t>
  </si>
  <si>
    <t>beoordeling en besluit</t>
  </si>
  <si>
    <t>woonklacht, onderkend verbeterpunt,woonzorg of aandachtsgebied</t>
  </si>
  <si>
    <r>
      <rPr>
        <b/>
        <sz val="11"/>
        <color theme="1"/>
        <rFont val="Calibri"/>
        <family val="2"/>
        <scheme val="minor"/>
      </rPr>
      <t xml:space="preserve">Zwerfvuil </t>
    </r>
    <r>
      <rPr>
        <sz val="11"/>
        <color theme="1"/>
        <rFont val="Calibri"/>
        <family val="2"/>
        <scheme val="minor"/>
      </rPr>
      <t xml:space="preserve">- Een bron van ergernis zijn de  lege blikjes e.d.  die door (veelal) jongelui op weg naar de bushalte in het gazon voor het gebouw worden weggesmeten. </t>
    </r>
  </si>
  <si>
    <r>
      <rPr>
        <b/>
        <sz val="11"/>
        <color theme="1"/>
        <rFont val="Calibri"/>
        <family val="2"/>
        <scheme val="minor"/>
      </rPr>
      <t xml:space="preserve">Overlast honden.  </t>
    </r>
    <r>
      <rPr>
        <sz val="11"/>
        <color theme="1"/>
        <rFont val="Calibri"/>
        <family val="2"/>
        <scheme val="minor"/>
      </rPr>
      <t>Er zijn baasjes die het blijkbaar normaal vinden op hun uitlaatroute hun hond in het gazon voor het gebouw te laten urineren (of soms zelfs erger! ); dus in de voortuin van Warande en voor de slaapkamers van de begane grond-huurders.</t>
    </r>
  </si>
  <si>
    <r>
      <t xml:space="preserve">Semi-hangplek bij parkeergarage-ingang -  </t>
    </r>
    <r>
      <rPr>
        <sz val="11"/>
        <color theme="1"/>
        <rFont val="Calibri"/>
        <family val="2"/>
        <scheme val="minor"/>
      </rPr>
      <t>Regelmatig en met name in de periodes van mooi weer, spelen of hangen kinderen rond bij de inrit parkeergarage en laten blikjes, flesjes, lege versnaperingzakjes e.d. achter.</t>
    </r>
  </si>
  <si>
    <r>
      <rPr>
        <b/>
        <sz val="11"/>
        <color theme="1"/>
        <rFont val="Calibri"/>
        <family val="2"/>
        <scheme val="minor"/>
      </rPr>
      <t>Afstelling  deuren entreehallen</t>
    </r>
    <r>
      <rPr>
        <sz val="11"/>
        <color theme="1"/>
        <rFont val="Calibri"/>
        <family val="2"/>
        <scheme val="minor"/>
      </rPr>
      <t xml:space="preserve"> - Buitensensoren toegangsdeur blijken regelmatig "overgevoelig" afgesteld waardoor de deur te pas en te onpas openslaat.  Voorts resulteert de afstelling van de  deuren erin dat ze veelal beide gelijktijdig openstaan waardoor warmteverlies optreedt voor bewoners begane grond.  Irritant is ook het openklappen van de buitendeur bij betreden entreehal (ophalen post) zonder de intentie het gebouw te verlaten. </t>
    </r>
  </si>
  <si>
    <r>
      <t xml:space="preserve">Reinheid entreehallen tot aan lift </t>
    </r>
    <r>
      <rPr>
        <sz val="11"/>
        <color theme="1"/>
        <rFont val="Calibri"/>
        <family val="2"/>
        <scheme val="minor"/>
      </rPr>
      <t>-  Bewoners begane grond hebben onvermijdelijk meer last van inlopen vuil e.d.  Dit wordt nog eens verergerd doordat iets van een mat bij de ingang ontbreekt.</t>
    </r>
  </si>
  <si>
    <r>
      <t xml:space="preserve">Onderhoud begroeiing dam grenzend aan achtertuin -  </t>
    </r>
    <r>
      <rPr>
        <sz val="11"/>
        <color theme="1"/>
        <rFont val="Calibri"/>
        <family val="2"/>
        <scheme val="minor"/>
      </rPr>
      <t>Deze dam langs het afwateringskanaal valt onder het beheer van Waterschap. Geconstateerd is dat er (in ieder geval) in 2014 geen groenonderhoud aan de dam ter hoogte van het Warandecomplex heeft plaatsgevonden; dit  resulterend onder meer in  ruim 1 meter hoog gras en onkruid op de noordpunt van de dam.</t>
    </r>
  </si>
  <si>
    <r>
      <t xml:space="preserve">Onderhoud pompinstallaties afvoerputten </t>
    </r>
    <r>
      <rPr>
        <sz val="11"/>
        <color theme="1"/>
        <rFont val="Calibri"/>
        <family val="2"/>
        <scheme val="minor"/>
      </rPr>
      <t>- LEDs op controlekastje '</t>
    </r>
    <r>
      <rPr>
        <i/>
        <sz val="11"/>
        <color theme="1"/>
        <rFont val="Calibri"/>
        <family val="2"/>
        <scheme val="minor"/>
      </rPr>
      <t>dp-levelcontrol</t>
    </r>
    <r>
      <rPr>
        <sz val="11"/>
        <color theme="1"/>
        <rFont val="Calibri"/>
        <family val="2"/>
        <scheme val="minor"/>
      </rPr>
      <t>' naast parkeergarageroldeur suggeren een alarmmelding.  Deze pompen zijn geleverd en geïnstalleerd door de firma Duijvelaar Pompen (DP). Onbekend is wie de sleutels in bezit heeft van de controlekasten en de controlekamer naast de bergingen zonder welke een monteur van DP niets kan verrichten ter verhelping van een storing.  Onduidelijk is wat het vigerende onderhoudsbeleid is: is er een onderhoudscontract met de firma DP of is het wachten op een storing wat in het ergste geval een complete uitval van de pompinstallatie kan betekenen met een parkeergarage die blank staat tot gevolg?  Wat is de beste optie vanuit kostenoverwegingen en impact op servicekosten? Begrepen is dat er wel een onderhoudscontract is met een firma uit Eindhoven voor de periodieke reiniging van de putten waarin de pompen zijn aangebracht.</t>
    </r>
  </si>
  <si>
    <r>
      <rPr>
        <b/>
        <sz val="11"/>
        <color theme="1"/>
        <rFont val="Calibri"/>
        <family val="2"/>
        <scheme val="minor"/>
      </rPr>
      <t>Service slotambulancedienst</t>
    </r>
    <r>
      <rPr>
        <sz val="11"/>
        <color theme="1"/>
        <rFont val="Calibri"/>
        <family val="2"/>
        <scheme val="minor"/>
      </rPr>
      <t xml:space="preserve"> - Jaarlijkse vervanging batterijen van de DOM Protector (voordeurslot) wordt zonder vooraankondiging van vb&amp;t en/of LockIt uitgevoerd bij  huurders die op de bewuste dag thuis zijn en opendoen.  Voor de resterende huurders wordt  - in de hoop dat hun blik hierop valt - een A4-tje achtergelaten op de publicator met daarop dag en tijdstip waarop de slotambulancedienst nog eenmaal langskomt zonder mogelijkheid tot wijziging. Er wordt geen registratiebewijs achtergelaten bij de huurder met daarop datum laatste batterijvervanging. Voorts is niet te controleren  of batterijen van de DOM protectors van de diverse nooduitgangen ook jaarlijks verwisseld worden.</t>
    </r>
  </si>
  <si>
    <r>
      <t xml:space="preserve">Entreehallen lifttoegangen parkeergarage -  </t>
    </r>
    <r>
      <rPr>
        <sz val="11"/>
        <color theme="1"/>
        <rFont val="Calibri"/>
        <family val="2"/>
        <scheme val="minor"/>
      </rPr>
      <t>Vloeren zien er "lelijk"uit doordat er slechts een stukje vloerbedekking gelegd is over de betonnen ondergrond.</t>
    </r>
  </si>
  <si>
    <t>n.v.t</t>
  </si>
  <si>
    <r>
      <t>Persisterend cv-installatie probleem  - E</t>
    </r>
    <r>
      <rPr>
        <sz val="11"/>
        <color theme="1"/>
        <rFont val="Calibri"/>
        <family val="2"/>
        <scheme val="minor"/>
      </rPr>
      <t xml:space="preserve">en aantal bewoners heeft  last van een "exploderend" klepje in de witte buis boven de cv-ketel. In incidentele gevallen heeft dit al geleid tot overstromingen.  Dit probleem lijkt nog steeds niet afdoende verholpen te zijn. </t>
    </r>
    <r>
      <rPr>
        <i/>
        <sz val="11"/>
        <color theme="1"/>
        <rFont val="Calibri"/>
        <family val="2"/>
        <scheme val="minor"/>
      </rPr>
      <t>Doel van opname van deze individueel te melden klacht is inzichtelijk te maken hoeveel appartementen betroffen zijn.</t>
    </r>
  </si>
  <si>
    <r>
      <t xml:space="preserve">Verkeersgebruik  via  Gagelboschplein </t>
    </r>
    <r>
      <rPr>
        <sz val="11"/>
        <color theme="1"/>
        <rFont val="Calibri"/>
        <family val="2"/>
        <scheme val="minor"/>
      </rPr>
      <t>-  De verkeerscirculatie over het Gagelboschplein zal naar verwachting significant toenemen na ingebruikname van de twee woontorens.  Thans wordt Gagelboschplein  al  als sluiproute gebruikt door bewoners van de omwonende wijk.  De bezorgdheid is hoe houden we de route veilig  voor voetgangers en fietsers en welke maatregelen  kunnen (nog meer) genomen worden om sluiprouteverkeer te weren?</t>
    </r>
  </si>
  <si>
    <r>
      <rPr>
        <b/>
        <sz val="11"/>
        <color theme="1"/>
        <rFont val="Calibri"/>
        <family val="2"/>
        <scheme val="minor"/>
      </rPr>
      <t xml:space="preserve">Reinheid trappenhuis - </t>
    </r>
    <r>
      <rPr>
        <sz val="11"/>
        <color theme="1"/>
        <rFont val="Calibri"/>
        <family val="2"/>
        <scheme val="minor"/>
      </rPr>
      <t xml:space="preserve">Sommige bewoners maken regelmatig gebuik van  het trappenhuis in plaats van de lift te nemen.  Meestal treffen zij daar veel spinnenwebben aan ; bijvoorbeeld op trapleuningen en deurklinken. Blijkbaar heeft schoonmaken van het trappenhuis een lage prioriteit in het wekelijks schema van de schoonmaakdienst of wordt slechts zelden gedaan. </t>
    </r>
    <r>
      <rPr>
        <i/>
        <sz val="11"/>
        <color theme="1"/>
        <rFont val="Calibri"/>
        <family val="2"/>
        <scheme val="minor"/>
      </rPr>
      <t>Zie ook gerelateerde klacht nummer 6.</t>
    </r>
  </si>
  <si>
    <r>
      <t xml:space="preserve">Schoonmaakservice bij afwezigheid "vaste kracht" -  </t>
    </r>
    <r>
      <rPr>
        <sz val="11"/>
        <color theme="1"/>
        <rFont val="Calibri"/>
        <family val="2"/>
        <scheme val="minor"/>
      </rPr>
      <t xml:space="preserve">Vervangsters lijken zich er zich nog al eens  met de Franse slag vanaf te maken;  bijvoorbeeld in de periode december 2014. Voorts is in januari geconstateerd dat aftekenlijsten vernieuwd worden onder aftekening van alle voorgaande weken waardoor de lijst zijn functie als controlemiddel (wie heeft er schoongemaakt en wanneer?) verliest. Ook is niet bekend wat en wanneer in een schoonmaakschema is opgenomen; zie ook gerelateerde klachten nummers 6 en  12.  
</t>
    </r>
  </si>
  <si>
    <r>
      <t xml:space="preserve">Parkeercapaciteit op Gagelboschplein - </t>
    </r>
    <r>
      <rPr>
        <sz val="11"/>
        <color theme="1"/>
        <rFont val="Calibri"/>
        <family val="2"/>
        <scheme val="minor"/>
      </rPr>
      <t>Momenteel (nog) toereikend en alleen op de midweekse kienavond Gagelbosch, andere Gagelboschse festiviteiten of weekeinden een knelpunt.  Met een meer dan verdubbeling van  het bewonersaantal met de komst van de twee woontorens, zal het over twee jaar een structureel knelpunt kunnen worden ondanks het feit dat iedere woontorenbewoner verplicht een parkeerplek dient te huren in de reeds bestaande ondergrondse parkeergarage voor Leilinde.</t>
    </r>
  </si>
  <si>
    <r>
      <rPr>
        <b/>
        <sz val="11"/>
        <color theme="1"/>
        <rFont val="Calibri"/>
        <family val="2"/>
        <scheme val="minor"/>
      </rPr>
      <t xml:space="preserve">Afscherming achtertuin noordzijde - </t>
    </r>
    <r>
      <rPr>
        <sz val="11"/>
        <color theme="1"/>
        <rFont val="Calibri"/>
        <family val="2"/>
        <scheme val="minor"/>
      </rPr>
      <t>Na ingebruikname twee woontorens  is er behoefte aan een afscheiding en bord '</t>
    </r>
    <r>
      <rPr>
        <i/>
        <sz val="11"/>
        <color theme="1"/>
        <rFont val="Calibri"/>
        <family val="2"/>
        <scheme val="minor"/>
      </rPr>
      <t>verboden honden uit te laten</t>
    </r>
    <r>
      <rPr>
        <sz val="11"/>
        <color theme="1"/>
        <rFont val="Calibri"/>
        <family val="2"/>
        <scheme val="minor"/>
      </rPr>
      <t>' aan noordzijde  zoals een aantal jaren geleden uit noodzaak al geplaatst aan de zuidzijde. Zonder zo'n afscheiding en verbodsbord zal de achtertuin Warande, zo wordt gevreesd, opnieuw als een soort doorlooproute gebruikt gaan worden voor wandelaars en hondenuitlaters komende uit de woontorens of vanaf de Meerveldhovenseweg.</t>
    </r>
  </si>
  <si>
    <r>
      <t xml:space="preserve">Reiniging vluchtweg nooduitgangen parkeergarage en bergingen - </t>
    </r>
    <r>
      <rPr>
        <sz val="11"/>
        <color theme="1"/>
        <rFont val="Calibri"/>
        <family val="2"/>
        <scheme val="minor"/>
      </rPr>
      <t xml:space="preserve">Trap en  "steegje" bij nooduitgangen parkeergarage en bergingen zijn klaarblijkelijk niet in enig schoonmaakschema opgenomen. Dit resulteert in een continu bladerdrap en groene drek die de ondergrond en trap gedeeltelijk spekglad maken en met name bij regen of sneeuw is de kans zeer groot op uitglijden met een lelijke val tot gevolg.  </t>
    </r>
    <r>
      <rPr>
        <i/>
        <sz val="11"/>
        <color theme="1"/>
        <rFont val="Calibri"/>
        <family val="2"/>
        <scheme val="minor"/>
      </rPr>
      <t>Zie ook gerelateerde klacht nummer 6 .</t>
    </r>
    <r>
      <rPr>
        <sz val="11"/>
        <color theme="1"/>
        <rFont val="Calibri"/>
        <family val="2"/>
        <scheme val="minor"/>
      </rPr>
      <t xml:space="preserve">
</t>
    </r>
    <r>
      <rPr>
        <u/>
        <sz val="11"/>
        <color theme="1"/>
        <rFont val="Calibri"/>
        <family val="2"/>
        <scheme val="minor"/>
      </rPr>
      <t>Noot</t>
    </r>
    <r>
      <rPr>
        <sz val="11"/>
        <color theme="1"/>
        <rFont val="Calibri"/>
        <family val="2"/>
        <scheme val="minor"/>
      </rPr>
      <t>:  eerste grove schoonmaak is uitgevoerd door bewonerscommissie in februari doch behoeft nog verdere fijnschoonmaak.</t>
    </r>
  </si>
  <si>
    <r>
      <rPr>
        <b/>
        <sz val="11"/>
        <color theme="1"/>
        <rFont val="Calibri"/>
        <family val="2"/>
        <scheme val="minor"/>
      </rPr>
      <t xml:space="preserve">Onderhoud achtertuin </t>
    </r>
    <r>
      <rPr>
        <sz val="11"/>
        <color theme="1"/>
        <rFont val="Calibri"/>
        <family val="2"/>
        <scheme val="minor"/>
      </rPr>
      <t xml:space="preserve">-  Onderhoud tuin behorende bij Warandecomplex is uitbesteed aan Terrein &amp; Groenvoorzieningen (T&amp;G).  Frequentie is evenwel te laag om achtertuin goed bij te houden; grasveld wordt maximaal een keer per twee weken gemaaid in het seizoen en heg rondom buitenterrassen begane grond slechts een keer per jaar wat te weinig is.  </t>
    </r>
  </si>
  <si>
    <t>top 3-lijst?</t>
  </si>
  <si>
    <t>Update 13 maart: alarmlampje bewuste controlekast 
naast roldeur staat weer op groen</t>
  </si>
  <si>
    <r>
      <rPr>
        <b/>
        <sz val="11"/>
        <color theme="1"/>
        <rFont val="Calibri"/>
        <family val="2"/>
        <scheme val="minor"/>
      </rPr>
      <t xml:space="preserve">Binnenklink  nooddeur bergingen - </t>
    </r>
    <r>
      <rPr>
        <sz val="11"/>
        <color theme="1"/>
        <rFont val="Calibri"/>
        <family val="2"/>
        <scheme val="minor"/>
      </rPr>
      <t xml:space="preserve">Bij naar buiten gaan via deze deur veert de binnenklink niet helemaal terug naar de horizontale stand waardoor deze deur niet in het slot valt. Dit betekent dat het DOM beveiligingslot niet geactiveerd wordt en dus deze deur zo van buitenaf opengedrukt kan worden. 
</t>
    </r>
    <r>
      <rPr>
        <i/>
        <sz val="9"/>
        <color theme="1"/>
        <rFont val="Calibri"/>
        <family val="2"/>
        <scheme val="minor"/>
      </rPr>
      <t xml:space="preserve">
</t>
    </r>
  </si>
  <si>
    <t>24 maart klink gerepareerd</t>
  </si>
  <si>
    <r>
      <rPr>
        <b/>
        <sz val="11"/>
        <color theme="1"/>
        <rFont val="Calibri"/>
        <family val="2"/>
        <scheme val="minor"/>
      </rPr>
      <t xml:space="preserve">Toegangsdeuren naar bergingen - </t>
    </r>
    <r>
      <rPr>
        <sz val="11"/>
        <color theme="1"/>
        <rFont val="Calibri"/>
        <family val="2"/>
        <scheme val="minor"/>
      </rPr>
      <t>De door middel van een elektische drukknop te openen toegangsdeuren naar de bergingen en algemene fietsenruimte, draait uiterst traag open. Naast deze dagelijks terugkerende ergernis bestaat de vrees dat eerdaags de toegansdeur helemaal niet meer open draait. Bij gebreke van een deurknop voor manuele opening, heeft de  doorsneebewoner dan geen  toegang meer  tot de bergingen en fietsenstalling of hij moet handig zijn met een beitel of schroevendraaier wat niet de bedoeling kan zijn.</t>
    </r>
  </si>
  <si>
    <t>UPDATE 19 MAART: in reparatie .  
Draaideur van elektrisch circuit ontkoppeld (ter voorkoming van doorbranden printplaat) en in open stand vastgezet; wacht op vervanging elektromotor.</t>
  </si>
  <si>
    <t>Reparatieverzoek ingediend in februari gelet op 
urgentie (frustratie en voorkomen van ergere schade)</t>
  </si>
  <si>
    <t xml:space="preserve"> Reparatieverzoek ingediend 21 maart gelet op 
urgentie (inbraakveiligheid)</t>
  </si>
  <si>
    <t>eindoordeel en besluit</t>
  </si>
  <si>
    <t>discussie</t>
  </si>
  <si>
    <t>score</t>
  </si>
  <si>
    <t>percentage</t>
  </si>
  <si>
    <t>aantal</t>
  </si>
  <si>
    <t>(deel)respons
expats</t>
  </si>
  <si>
    <t>(deel)respons 
begane grond</t>
  </si>
  <si>
    <t>respons
onder 50 jr</t>
  </si>
  <si>
    <t>respons
50 plus</t>
  </si>
  <si>
    <t xml:space="preserve">totale 
respons </t>
  </si>
  <si>
    <t xml:space="preserve">uitgereikte formulieren
</t>
  </si>
  <si>
    <t>expats</t>
  </si>
  <si>
    <t>Nederlands-talig</t>
  </si>
  <si>
    <t>begane 
grond</t>
  </si>
  <si>
    <t>nieuwe huurder
nog  onbekend</t>
  </si>
  <si>
    <t>onder 50 jaar</t>
  </si>
  <si>
    <t>50 plus</t>
  </si>
  <si>
    <t>HUURDERSBESTAND  1 APRIL 2015</t>
  </si>
  <si>
    <t>hondenoverlast</t>
  </si>
  <si>
    <t>onderhoud begroeiing dam</t>
  </si>
  <si>
    <t>Categorie IV
11%-14%</t>
  </si>
  <si>
    <t>hangplek bij parkeerkelder</t>
  </si>
  <si>
    <t>onderhoud achtertuin</t>
  </si>
  <si>
    <t>Categorie III
17%-19%</t>
  </si>
  <si>
    <t xml:space="preserve">sluiproute door Zuiderpark </t>
  </si>
  <si>
    <t>tuinafscherming noord</t>
  </si>
  <si>
    <t>controle schoonmaakservice</t>
  </si>
  <si>
    <t>reinheid trappenhuis</t>
  </si>
  <si>
    <t>vloer vluchtweg noordkant</t>
  </si>
  <si>
    <t>zwerfvuil</t>
  </si>
  <si>
    <t>onderhoud pompinstallaties</t>
  </si>
  <si>
    <t>parkeercapaciteit buiten</t>
  </si>
  <si>
    <t>reinheid entreehallen</t>
  </si>
  <si>
    <t>lifttoegangen parkeergarage</t>
  </si>
  <si>
    <t>slotambulancedienst</t>
  </si>
  <si>
    <t>klink nooduitgang bergingen</t>
  </si>
  <si>
    <t>toegangsdeuren bergingen</t>
  </si>
  <si>
    <t>afstelling toegangsdeuren</t>
  </si>
  <si>
    <t>KLASSERING</t>
  </si>
  <si>
    <t>onthouding</t>
  </si>
  <si>
    <t>geen</t>
  </si>
  <si>
    <t>neutraal</t>
  </si>
  <si>
    <t>hoog</t>
  </si>
  <si>
    <t>In welk percentagegebied van de theoretisch 
maximale score?  Grove indeling in categorieën.</t>
  </si>
  <si>
    <t>TOEKENNING BELANG</t>
  </si>
  <si>
    <t>TREFWOOORD(EN)</t>
  </si>
  <si>
    <t>Ref nr</t>
  </si>
  <si>
    <r>
      <rPr>
        <b/>
        <sz val="12"/>
        <color theme="1"/>
        <rFont val="Calibri"/>
        <family val="2"/>
        <scheme val="minor"/>
      </rPr>
      <t xml:space="preserve">CIJFERS DEELNAME INVENTARISATIE  </t>
    </r>
    <r>
      <rPr>
        <b/>
        <sz val="12"/>
        <color rgb="FFFF0000"/>
        <rFont val="Calibri"/>
        <family val="2"/>
        <scheme val="minor"/>
      </rPr>
      <t>UPDATE 1 APRIL</t>
    </r>
    <r>
      <rPr>
        <b/>
        <sz val="11"/>
        <color theme="1"/>
        <rFont val="Calibri"/>
        <family val="2"/>
        <scheme val="minor"/>
      </rPr>
      <t xml:space="preserve">
</t>
    </r>
  </si>
  <si>
    <t>Categorie I
31%  - 53%</t>
  </si>
  <si>
    <t>Categorie II
22%-28%</t>
  </si>
  <si>
    <r>
      <t xml:space="preserve">Parkeercapaciteit op Gagelboschplein - </t>
    </r>
    <r>
      <rPr>
        <sz val="11"/>
        <color theme="1"/>
        <rFont val="Calibri"/>
        <family val="2"/>
        <scheme val="minor"/>
      </rPr>
      <t xml:space="preserve">Momenteel (nog) toereikend en alleen op de midweekse kienavond Gagelbosch, andere Gagelboschse festiviteiten of weekeinden </t>
    </r>
    <r>
      <rPr>
        <sz val="11"/>
        <color theme="1"/>
        <rFont val="Calibri"/>
        <family val="2"/>
        <scheme val="minor"/>
      </rPr>
      <t xml:space="preserve"> een knelpunt.  Met een meer dan verdubbeling van  het bewonersaantal met de komst van de twee woontorens, zal het over twee jaar een structureel knelpunt kunnen worden ondanks het feit dat iedere woontorenbewoner verplicht een parkeerplek dient te huren in de reeds bestaande ondergrondse parkeergarage voor Leilinde.</t>
    </r>
  </si>
  <si>
    <t xml:space="preserve">plaats </t>
  </si>
  <si>
    <r>
      <rPr>
        <b/>
        <sz val="11"/>
        <color theme="1"/>
        <rFont val="Calibri"/>
        <family val="2"/>
        <scheme val="minor"/>
      </rPr>
      <t xml:space="preserve">Schoonmaakservice bij afwezigheid "vaste kracht" </t>
    </r>
    <r>
      <rPr>
        <sz val="11"/>
        <color theme="1"/>
        <rFont val="Calibri"/>
        <family val="2"/>
        <scheme val="minor"/>
      </rPr>
      <t xml:space="preserve">-  Vervangsters lijken zich er zich nog al eens  met de Franse slag vanaf te maken;  bijvoorbeeld in de periode december 2014. Voorts is in januari geconstateerd dat aftekenlijsten vernieuwd worden onder aftekening van alle voorgaande weken waardoor de lijst zijn functie als controlemiddel (wie heeft er schoongemaakt en wanneer?) verliest. Ook is niet bekend wat en wanneer in een schoonmaakschema is opgenomen; zie ook gerelateerde klachten nummers 12 en  16.  
</t>
    </r>
  </si>
  <si>
    <r>
      <t xml:space="preserve">UPDATE 19 MAART: in reparatie .  
Draaideur van elektrisch circuit ontkoppeld (ter voorkoming van doorbranden printplaat) en in open stand vastgezet; wacht op vervanging elektromotor.
</t>
    </r>
    <r>
      <rPr>
        <b/>
        <sz val="11"/>
        <color theme="1"/>
        <rFont val="Calibri"/>
        <family val="2"/>
        <scheme val="minor"/>
      </rPr>
      <t>UPDATE 7 MEI: elektromotor vervangen; deur opent weer met normale snelheid.</t>
    </r>
  </si>
  <si>
    <r>
      <t xml:space="preserve">In een e-mail d.d. 17 februari 2014 van de bewonerscommissie aan Archipel (eigenaar/verhuurder) is deze woonzorg  onder de aandacht gebracht. Archipels Manager Vastgoed heeft hierop geantwoord: "De zorgen over het verkeersgebruik/sluiproute op het Gagelboschplein staan los van de bouw van de torens. Dit probleem is bij ons bekend en is onderwerp van gesprek in het overleg met vb&amp;t. Wij zullen u via vb&amp;t blijven informeren over het vervolg hierop."
</t>
    </r>
    <r>
      <rPr>
        <b/>
        <sz val="11"/>
        <color theme="1"/>
        <rFont val="Calibri"/>
        <family val="2"/>
        <scheme val="minor"/>
      </rPr>
      <t>Voorstel</t>
    </r>
    <r>
      <rPr>
        <sz val="11"/>
        <color theme="1"/>
        <rFont val="Calibri"/>
        <family val="2"/>
        <scheme val="minor"/>
      </rPr>
      <t xml:space="preserve">: inbrengen als vast agendapunt bij het periodiek overleg tussen bewonerscommissie en vb&amp;t. 
</t>
    </r>
  </si>
  <si>
    <t>De noodzakelijke acties zijn al genomen; geen discussie meer nodig.</t>
  </si>
  <si>
    <r>
      <t xml:space="preserve">Punt/toekomstige woonzorg duidelijk.  Nader te bezien of tuinafscheiding  noordzijde (indien al gewenst of passend in de groeninrichting Zuiderpark) ueberhaupt noodzakelijk is zodra plannen voor groenvoorziening rondom de woontorens en aansluiting op tuin van Warande bekend zijn. 
</t>
    </r>
    <r>
      <rPr>
        <b/>
        <sz val="11"/>
        <color theme="1"/>
        <rFont val="Calibri"/>
        <family val="2"/>
        <scheme val="minor"/>
      </rPr>
      <t xml:space="preserve">Voorstel: </t>
    </r>
    <r>
      <rPr>
        <sz val="11"/>
        <color theme="1"/>
        <rFont val="Calibri"/>
        <family val="2"/>
        <scheme val="minor"/>
      </rPr>
      <t xml:space="preserve">aan te houden als aandachtspunt en nader te bezien zodra meer duidelijkheid is over groeninrichting Zuiderpark na ingebruikname woontorens. </t>
    </r>
  </si>
  <si>
    <r>
      <t xml:space="preserve">Eigen waarneming door regelmatig de trap te nemen in de het middelste trappenhuis geeft niet de indruk dat schoonmaakfrequentie trappenhuis te laag zou zijn.  Dit in tegenstelling tot bijvoorbeeld de parkeergarage. 
</t>
    </r>
    <r>
      <rPr>
        <b/>
        <sz val="11"/>
        <color theme="1"/>
        <rFont val="Calibri"/>
        <family val="2"/>
        <scheme val="minor"/>
      </rPr>
      <t>Voorstel</t>
    </r>
    <r>
      <rPr>
        <sz val="11"/>
        <color theme="1"/>
        <rFont val="Calibri"/>
        <family val="2"/>
        <scheme val="minor"/>
      </rPr>
      <t xml:space="preserve">: niet langer als zelfstandige schonnmaakklacht aan te houden maar onder te brengen onder klacht nummer 6. </t>
    </r>
  </si>
  <si>
    <r>
      <t xml:space="preserve">Onderhoud pompinstallaties afvoerputten </t>
    </r>
    <r>
      <rPr>
        <sz val="11"/>
        <color theme="1"/>
        <rFont val="Calibri"/>
        <family val="2"/>
        <scheme val="minor"/>
      </rPr>
      <t>- Leds op controlekastje '</t>
    </r>
    <r>
      <rPr>
        <i/>
        <sz val="11"/>
        <color theme="1"/>
        <rFont val="Calibri"/>
        <family val="2"/>
        <scheme val="minor"/>
      </rPr>
      <t>dp-levelcontrol</t>
    </r>
    <r>
      <rPr>
        <sz val="11"/>
        <color theme="1"/>
        <rFont val="Calibri"/>
        <family val="2"/>
        <scheme val="minor"/>
      </rPr>
      <t>' naast parkeergarageroldeur suggeren een alarmmelding.  Deze pompen zijn geleverd en geïnstalleerd door de firma Duijvelaar Pompen (DP). Onbekend is wie de sleutels in bezit heeft van de controlekasten en de controlekamer naast de bergingen zonder welke een monteur van DP niets kan verrichten ter verhelping van een storing (</t>
    </r>
    <r>
      <rPr>
        <u/>
        <sz val="11"/>
        <color theme="1"/>
        <rFont val="Calibri"/>
        <family val="2"/>
        <scheme val="minor"/>
      </rPr>
      <t>NADER</t>
    </r>
    <r>
      <rPr>
        <sz val="11"/>
        <color theme="1"/>
        <rFont val="Calibri"/>
        <family val="2"/>
        <scheme val="minor"/>
      </rPr>
      <t>: Endinet heeft als netbeheerder een loper waarmee deze deur geopend kan worden).Onduidelijk is wat het vigerende onderhoudsbeleid is: is er een onderhoudscontract met de firma DP of is het wachten op een storing wat in het ergste geval een complete uitval van de pompinstallatie kan betekenen met een parkeergarage die blank staat tot gevolg?  Wat is de beste optie vanuit kostenoverwegingen en impact op servicekosten? Begrepen is dat er wel een onderhoudscontract is met een firma uit Eindhoven voor de periodieke reiniging van de putten waarin de pompen zijn aangebracht.</t>
    </r>
  </si>
  <si>
    <r>
      <t xml:space="preserve">Sinds begin maart brandt de groene led weer; onbekend is of dit spontaan gebeurd is of ten gevolge van een onderhoudsactie.  
Conform het beleid van de Huurcommissie (bron: Servicekosten en Nutsvoorzieningen Huurcommissie Juli 2014) kunnen onderhoudskosten aan de pompinstallaties niet via de servicekosten aan de huurders worden doorberekend. Eventuele extra of aanvullende service (ook wel 24-uursservice genoemd) kunnen wel via de servicekosten aan de huurders worden doorberekend.  In aanmerking genomen dat er wel een servicecontract riolering is, lijkt het risico van een ondergelopen parkeergarage laag en geen 24-uursservice contract met DP (ten laste van de servicekosten dus) te rechtvaardigen.
</t>
    </r>
    <r>
      <rPr>
        <b/>
        <sz val="11"/>
        <color theme="1"/>
        <rFont val="Calibri"/>
        <family val="2"/>
        <scheme val="minor"/>
      </rPr>
      <t>Voorstel</t>
    </r>
    <r>
      <rPr>
        <sz val="11"/>
        <color theme="1"/>
        <rFont val="Calibri"/>
        <family val="2"/>
        <scheme val="minor"/>
      </rPr>
      <t xml:space="preserve">: woonzorg af te voeren van de lijst. </t>
    </r>
  </si>
  <si>
    <r>
      <t xml:space="preserve">Mee te nemen bij contractvernieuwing schoonmaakservice met het streven minimaal een jaarlijkse schoonmaak van deze noodgang servicekosten-neutraal op te nemen in het schoonmaakschema.
</t>
    </r>
    <r>
      <rPr>
        <b/>
        <sz val="11"/>
        <color theme="1"/>
        <rFont val="Calibri"/>
        <family val="2"/>
        <scheme val="minor"/>
      </rPr>
      <t>Voorstel</t>
    </r>
    <r>
      <rPr>
        <sz val="11"/>
        <color theme="1"/>
        <rFont val="Calibri"/>
        <family val="2"/>
        <scheme val="minor"/>
      </rPr>
      <t xml:space="preserve">: niet langer als zelfstandige schoonmaakklacht aan te houden maar onder te brengen onder klacht nummer 6. </t>
    </r>
  </si>
  <si>
    <r>
      <t xml:space="preserve">Mogelijkheden bespreken of op post groenonderhoud servicekosten-neutraal bijstelling mogelijk is bij contractvernieuwing met T&amp;G.  Draagvlak anders dan mogelijk bij bewoners begane grond voor hogere servicekostenrekening groenonderhoud zal er niet zijn.  Doorgaans worden heggen en hagen slechts eenmaal per seizoen gesnoeid.  Wellicht is een remedie de heg voor de begane grond-terrassen elk jaar dermate flink terug te snoeien dat gedurende het seizoen geen hindering van het uitzicht optreedt of anderszins ergernis.  Mate van overlast verder toe te lichten door bij de bewonersvergadering 21 mei aanwezige begane grond-bewoners. 
</t>
    </r>
    <r>
      <rPr>
        <b/>
        <sz val="11"/>
        <color theme="1"/>
        <rFont val="Calibri"/>
        <family val="2"/>
        <scheme val="minor"/>
      </rPr>
      <t>Voorstel</t>
    </r>
    <r>
      <rPr>
        <sz val="11"/>
        <color theme="1"/>
        <rFont val="Calibri"/>
        <family val="2"/>
        <scheme val="minor"/>
      </rPr>
      <t>: vooralsnog geen voorstel maar afhankelijk van nadere toelichting klacht ter vergadering.</t>
    </r>
  </si>
  <si>
    <r>
      <t xml:space="preserve">De gewenste procedure is conform de werkwijze gehanteerd door de firma Kemkens voor het jaarlijks onderhoud aan de cv-ketel. Ergo, notificatie van geplande datum en dagdeel; bevestiging door huurder met mogelijkheid bespreken andere datum.  
De vb&amp;t servicedesk  zou wellicht in hun database de registratie kunnen bijhouden. 
</t>
    </r>
    <r>
      <rPr>
        <b/>
        <sz val="11"/>
        <color theme="1"/>
        <rFont val="Calibri"/>
        <family val="2"/>
        <scheme val="minor"/>
      </rPr>
      <t>Voorstel</t>
    </r>
    <r>
      <rPr>
        <sz val="11"/>
        <color theme="1"/>
        <rFont val="Calibri"/>
        <family val="2"/>
        <scheme val="minor"/>
      </rPr>
      <t xml:space="preserve">: te bespreken met vb&amp;t. </t>
    </r>
  </si>
  <si>
    <r>
      <rPr>
        <b/>
        <sz val="11"/>
        <color theme="1"/>
        <rFont val="Calibri"/>
        <family val="2"/>
        <scheme val="minor"/>
      </rPr>
      <t xml:space="preserve">Toegangsdeuren naar bergingen - </t>
    </r>
    <r>
      <rPr>
        <sz val="11"/>
        <color theme="1"/>
        <rFont val="Calibri"/>
        <family val="2"/>
        <scheme val="minor"/>
      </rPr>
      <t xml:space="preserve">De door middel van een elektrische drukknop te openen toegangsdeur naar de bergingen en algemene fietsenruimte, draait uiterst traag open. </t>
    </r>
  </si>
  <si>
    <r>
      <t xml:space="preserve"> Een groot deel van de huurders hecht duidelijk waarde aan nette lifthallen als zichtbare overgang van de parkeergarage naar het appartementengedeelte. Er lijkt geen uniformiteit te zitten in de de diverse stukjes vloerbedekking in de drie liftgangen; bij de ene liftopgang liggen een paar tapijtjes,  bij de andere een stukje uitgesneden vloerbedekking suggerend dat deze door huurders zelf zijn neergelegd. 
</t>
    </r>
    <r>
      <rPr>
        <b/>
        <sz val="11"/>
        <color theme="1"/>
        <rFont val="Calibri"/>
        <family val="2"/>
        <scheme val="minor"/>
      </rPr>
      <t xml:space="preserve">Voorstel : </t>
    </r>
    <r>
      <rPr>
        <sz val="11"/>
        <color theme="1"/>
        <rFont val="Calibri"/>
        <family val="2"/>
        <scheme val="minor"/>
      </rPr>
      <t>als woonwens in te dienen bij vb&amp;t.</t>
    </r>
  </si>
  <si>
    <r>
      <t xml:space="preserve">Deze woonzorg is voorafgaande aan de informatiesessie van 26 februari over de bouw van de twee woontorens, bij Archipel kenbaar gemaakt. Tijdens de informatiesessie is duidelijk geworden dat helaas niet voorzien gaat worden in aanvullende buitenparkeercapaciteit bij de twee woontorens.  De argumenatie van Archipel is dat de beschikbare parkeercapaciteit op en rond Gagelboschplein waaronder de twee ondergrondse parkeergarages (1 voor Warande;  1 voor Leilinde en de twee woontorens) voldoet aan de parkeernorm die door de Gemeente Eindhoven destijds is afgegeven bij de vergunning voor het Zuiderpark. De parkeerkelder voor Leilinde en de twee woontorens heeft een capaciteit van 300 plaatsen en is zelfs gebaseerd op het aanvankelijke uitgangspunt dat er 190 in plaats van 150 woontorens in de appartementen zouden komen.  Enige soulaas voor de bezetting van de buitenparkeerplaats tussen Warande en Leilinde is er in de toekomst wel. Aanvankelijk is een deel (hoe groot deel van de 94 apprtementen mij niet bekend) van de appartementen van Leilinde verhuurd zonder een parkeerplaats in de parkeerkalender; dit om binnen de huursubsidiegrens te blijven. Thans is het verhuurbeleid voor Leilinde gewijzigd. Elke nieuwe huurder in Leilinde dient de ondergrondse parkeerplek erbij te huren. Dit betekent dus dat op termijn afhankelijk van de doorstroming er niet meer de noodzaak is voor een Leilindebewoner om steeds op de buitenparkeerplaats te parkeren.  Voorts is begrepen dat er tussen de bestaande parkeerkelder voor Leilinde en de twee woontorens ondergronds verbindingsgangen komen wat de voorkeur voor parkeren in de kelder ongetwijfeld ten goede komt.
Aan deze woonzorg lijkt dus niet veel te doen en de luxe van een buitenparkeerplaats voor Warande met bijna altijd vrije plekken zal medio 2017 (woontorens volledig bezet) over zijn. Immers bezoekers van 150 extra appartementen op Zuiderpark en staf/personeel werkzaam in de diverse voorzieningen in middengebouw/begane grond van de woontorens  gaan hier zeker parkeren. Onberekenbare factor blijft daarbij het toekomstige parkeergedrag van de 150 woontorenbewoners en aantal tweede auto's per huurder.  
Mogelijk lichtpuntje: Als de reeds bestaande ondergrondse parkeerkelder voor Leilinde inderdaad gebaseerd is op 190 parkeerplekken voor de woontorenbewoners zou er dus een overcapaciteit zijn van 190-150=40 plekken. Wellicht zouden deze plekken door Archipel ter beschikking gesteld kunnen worden en aangewezen als verplichte parkeerplek voor personeel werkzaam in de woontorens ter ontlasting van de buitenparkeerplaats tussen Leilinde en Warande. 
</t>
    </r>
    <r>
      <rPr>
        <b/>
        <sz val="11"/>
        <color theme="1"/>
        <rFont val="Calibri"/>
        <family val="2"/>
        <scheme val="minor"/>
      </rPr>
      <t>Voorstel</t>
    </r>
    <r>
      <rPr>
        <sz val="11"/>
        <color theme="1"/>
        <rFont val="Calibri"/>
        <family val="2"/>
        <scheme val="minor"/>
      </rPr>
      <t xml:space="preserve">: ontwikkelingen blijven monitoren (er zit niets anders op) en t.z.t. (wederom) vragen stellen bij Archipel over benutting overcapaciteit in ondergrondse parkeerkelder tussen Leilinde en de twee woontorens.
</t>
    </r>
  </si>
  <si>
    <r>
      <t xml:space="preserve">Geconstateerd is dat op de vloerbedekking in de entreehallen wel een een zogenaamde inloopmat is gelegd. In theorie zou een mat en/of borstelconstructie voor afvegen schoenen voor/naast de ingangsdeuren een oplossing kunnen bieden. Evenwel zouden deze er ongetwijfeld niet lang liggen (alles wat meegenomen kan worden door mensen verdwijnt ongeacht de gebruikswaarde) en daarbij is het nog maar de vraag hoe effectief deze voorzieningen benut zouden worden door de bewoners.  
</t>
    </r>
    <r>
      <rPr>
        <b/>
        <sz val="11"/>
        <color theme="1"/>
        <rFont val="Calibri"/>
        <family val="2"/>
        <scheme val="minor"/>
      </rPr>
      <t>Voorstel</t>
    </r>
    <r>
      <rPr>
        <sz val="11"/>
        <color theme="1"/>
        <rFont val="Calibri"/>
        <family val="2"/>
        <scheme val="minor"/>
      </rPr>
      <t xml:space="preserve">: accepteren als onvermijdelijk en inherent aan begane grond. </t>
    </r>
  </si>
  <si>
    <r>
      <t xml:space="preserve">Eigen waarmening van eind augustus tot begin mei bevestigt tot dusverre niet het beeld van een hangplek of speelplaats in de zin van overlast. Wel wordt hier regelmatig zwerfvuil aangetroffen. Daarnaast is harde wind/storm op dagen dat de afvalbakken in de aangrenzende woonwijk buiten staan en omkiepen, een veroorzaker van zwerfvuil. Enige doeltreffende remedie lijkt dat bewoners zelf af en  toe en wanneer nodig  dit zwerfvuil meepikken  in plaats van dagen/weken laten liggen voor T&amp;G  of afhankelijk maken van  het schema van de schoonmaakservice van de parkeergarage. 
</t>
    </r>
    <r>
      <rPr>
        <b/>
        <sz val="11"/>
        <color theme="1"/>
        <rFont val="Calibri"/>
        <family val="2"/>
        <scheme val="minor"/>
      </rPr>
      <t>Voorstel</t>
    </r>
    <r>
      <rPr>
        <sz val="11"/>
        <color theme="1"/>
        <rFont val="Calibri"/>
        <family val="2"/>
        <scheme val="minor"/>
      </rPr>
      <t xml:space="preserve">: het stimuleren van bewoners ook zelf op hun weg naar de afvalcontainer aangetroffen zwerfvuil op te ruimen en zo nodig hiervoor hun route te beginnen in de parkeergarage.
</t>
    </r>
  </si>
  <si>
    <r>
      <t xml:space="preserve">Ergernis hierover is duidelijk niet beperkt tot bewoners begane grond.  Gevoel van onveiligheid heeft waarschijnlijk zwaar meegeteld bij deze
hoge score.  In de avonduren even je postvak legen resulteert al snel in een openklappende buitendeur. Ook, doordat beide deuren doorgaans gelijktijdig enige tijd openstaan bij verlaten c.q. betreden van het gebouw, ontstaat er een onveilige situatie  die gemakkelijk  uitgebuit kan worden door personen met duistere bedoelingen om ongemerkt binnen te sluipen.  
Het automatisch openklappen van de buitendeur bij nadering lijkt al met al  niet zo  een handige oplossing is. Het veroorzaakt ook verwarring bij een bezoeker die met deze constructie  niet bekend is en zo gelijk de hal instapt en vervolgens zich afvraagt waar de appartementsbellen en - intercominstallatie zich bevindt.
De vraag is of de sensoren dusdanig afgesteld kunnen worden dat de voornaamste ergernissen over deze constructie blijvend weggenomen kunnen worden of voor de buitendeur een andere technische oplossing gezocht moet worden. Mogelijk kan samen met een monteur van ASSA ABLOY een afstelling van de Besam draaideuren gevonden worden die de beste compromis biedt tussen veiligheid en toegangelijkheid. Onderzoek naar technische aanpassingen die zouden moeten resulteren in opengaan binnendeur na sluiting van de buitendeur, lijkt verspilling van geld  bij gebrek aan draagkracht onder de bewoners.   
</t>
    </r>
    <r>
      <rPr>
        <b/>
        <sz val="11"/>
        <color theme="1"/>
        <rFont val="Calibri"/>
        <family val="2"/>
        <scheme val="minor"/>
      </rPr>
      <t>Voorstel:</t>
    </r>
    <r>
      <rPr>
        <sz val="11"/>
        <color theme="1"/>
        <rFont val="Calibri"/>
        <family val="2"/>
        <scheme val="minor"/>
      </rPr>
      <t xml:space="preserve"> bespreken met Technisch Manager vb&amp;t of eventueel andere technische oplossingen mogelijk zijn die aanvaardbaar zijn; een sessie in elke lifthal met een monteur van ASSA ABLOY voor fijnafstemming.
 </t>
    </r>
  </si>
  <si>
    <t>omschrijving woonklacht</t>
  </si>
  <si>
    <r>
      <rPr>
        <b/>
        <i/>
        <sz val="11"/>
        <color theme="1"/>
        <rFont val="Calibri"/>
        <family val="2"/>
        <scheme val="minor"/>
      </rPr>
      <t>Toegangsdeuren naar bergingen</t>
    </r>
    <r>
      <rPr>
        <sz val="11"/>
        <color theme="1"/>
        <rFont val="Calibri"/>
        <family val="2"/>
        <scheme val="minor"/>
      </rPr>
      <t xml:space="preserve">
Reparatieverzoek ingediend in februari gelet op urgentie ( voorkomen van ergere schade)</t>
    </r>
  </si>
  <si>
    <r>
      <rPr>
        <b/>
        <i/>
        <sz val="11"/>
        <color theme="1"/>
        <rFont val="Calibri"/>
        <family val="2"/>
        <scheme val="minor"/>
      </rPr>
      <t>Binnenklink  nooddeur bergingen</t>
    </r>
    <r>
      <rPr>
        <sz val="11"/>
        <color theme="1"/>
        <rFont val="Calibri"/>
        <family val="2"/>
        <scheme val="minor"/>
      </rPr>
      <t xml:space="preserve">
Binnenklink  nooddeur bergingen Reparatieverzoek ingediend 21 maart gelet op urgentie (inbraakveiligheid)</t>
    </r>
  </si>
  <si>
    <r>
      <rPr>
        <b/>
        <i/>
        <sz val="11"/>
        <color theme="1"/>
        <rFont val="Calibri"/>
        <family val="2"/>
        <scheme val="minor"/>
      </rPr>
      <t>Pompinstallaties afvoerputten</t>
    </r>
    <r>
      <rPr>
        <b/>
        <sz val="11"/>
        <color theme="4" tint="-0.249977111117893"/>
        <rFont val="Calibri"/>
        <family val="2"/>
        <scheme val="minor"/>
      </rPr>
      <t xml:space="preserve">
Bewonersvergadering 21 mei: </t>
    </r>
    <r>
      <rPr>
        <sz val="11"/>
        <color theme="4" tint="-0.249977111117893"/>
        <rFont val="Calibri"/>
        <family val="2"/>
        <scheme val="minor"/>
      </rPr>
      <t>Voorstel aangenomen. Woonzorg afvoeren van klachtenlijst.</t>
    </r>
  </si>
  <si>
    <r>
      <rPr>
        <b/>
        <i/>
        <sz val="11"/>
        <color theme="1"/>
        <rFont val="Calibri"/>
        <family val="2"/>
        <scheme val="minor"/>
      </rPr>
      <t>Reiniging vluchtweg nooduitgangen parkeergarage en bergingen</t>
    </r>
    <r>
      <rPr>
        <b/>
        <sz val="11"/>
        <color theme="4" tint="-0.249977111117893"/>
        <rFont val="Calibri"/>
        <family val="2"/>
        <scheme val="minor"/>
      </rPr>
      <t xml:space="preserve">
Bewonersvergadering 21 mei: </t>
    </r>
    <r>
      <rPr>
        <sz val="11"/>
        <color theme="4" tint="-0.249977111117893"/>
        <rFont val="Calibri"/>
        <family val="2"/>
        <scheme val="minor"/>
      </rPr>
      <t xml:space="preserve"> Voorstel aangenomen; zie verder onder klachtnummer 6 betreffende </t>
    </r>
    <r>
      <rPr>
        <b/>
        <i/>
        <sz val="11"/>
        <color theme="1"/>
        <rFont val="Calibri"/>
        <family val="2"/>
        <scheme val="minor"/>
      </rPr>
      <t>schoonmaakservice.</t>
    </r>
  </si>
  <si>
    <r>
      <rPr>
        <b/>
        <i/>
        <sz val="11"/>
        <color theme="1"/>
        <rFont val="Calibri"/>
        <family val="2"/>
        <scheme val="minor"/>
      </rPr>
      <t>Parkeercapaciteit op Gagelboschplein</t>
    </r>
    <r>
      <rPr>
        <b/>
        <sz val="11"/>
        <color theme="4" tint="-0.249977111117893"/>
        <rFont val="Calibri"/>
        <family val="2"/>
        <scheme val="minor"/>
      </rPr>
      <t xml:space="preserve">
Bewonersvergadering 21 mei: </t>
    </r>
    <r>
      <rPr>
        <sz val="11"/>
        <color theme="4" tint="-0.249977111117893"/>
        <rFont val="Calibri"/>
        <family val="2"/>
        <scheme val="minor"/>
      </rPr>
      <t>Voorstel aangenomen. 
Ontwikkelingen blijven monitoren en wanneer opportuun aankaarten bij Archipel</t>
    </r>
  </si>
  <si>
    <r>
      <rPr>
        <b/>
        <i/>
        <sz val="11"/>
        <color theme="1"/>
        <rFont val="Calibri"/>
        <family val="2"/>
        <scheme val="minor"/>
      </rPr>
      <t>Reinheid entreehallen tot aan lift</t>
    </r>
    <r>
      <rPr>
        <b/>
        <sz val="11"/>
        <color theme="4" tint="-0.249977111117893"/>
        <rFont val="Calibri"/>
        <family val="2"/>
        <scheme val="minor"/>
      </rPr>
      <t xml:space="preserve">
Bewonersvergadering 21 mei: </t>
    </r>
    <r>
      <rPr>
        <sz val="11"/>
        <color theme="4" tint="-0.249977111117893"/>
        <rFont val="Calibri"/>
        <family val="2"/>
        <scheme val="minor"/>
      </rPr>
      <t>Voorstel aangenomen. Bewonersvergadering ziet inlopen vuil als onvermijdelijk en ziet geen andere oplossingen dan de reeds aanwezige inloopmat voor vermindering klacht.</t>
    </r>
  </si>
  <si>
    <r>
      <rPr>
        <b/>
        <i/>
        <sz val="11"/>
        <color theme="1"/>
        <rFont val="Calibri"/>
        <family val="2"/>
        <scheme val="minor"/>
      </rPr>
      <t xml:space="preserve">Reinheid trappenhuis </t>
    </r>
    <r>
      <rPr>
        <b/>
        <sz val="11"/>
        <color theme="4" tint="-0.249977111117893"/>
        <rFont val="Calibri"/>
        <family val="2"/>
        <scheme val="minor"/>
      </rPr>
      <t xml:space="preserve">
Bewonersvergadering 21 mei: </t>
    </r>
    <r>
      <rPr>
        <sz val="11"/>
        <color theme="4" tint="-0.249977111117893"/>
        <rFont val="Calibri"/>
        <family val="2"/>
        <scheme val="minor"/>
      </rPr>
      <t>Voorstel aangenomen; zie verder onder 
klachtnummer 6 betreffende</t>
    </r>
    <r>
      <rPr>
        <b/>
        <sz val="11"/>
        <color theme="4" tint="-0.249977111117893"/>
        <rFont val="Calibri"/>
        <family val="2"/>
        <scheme val="minor"/>
      </rPr>
      <t xml:space="preserve"> </t>
    </r>
    <r>
      <rPr>
        <b/>
        <i/>
        <sz val="11"/>
        <color theme="1"/>
        <rFont val="Calibri"/>
        <family val="2"/>
        <scheme val="minor"/>
      </rPr>
      <t>schoonmaakservice</t>
    </r>
    <r>
      <rPr>
        <b/>
        <sz val="11"/>
        <color theme="4" tint="-0.249977111117893"/>
        <rFont val="Calibri"/>
        <family val="2"/>
        <scheme val="minor"/>
      </rPr>
      <t>.</t>
    </r>
  </si>
  <si>
    <r>
      <rPr>
        <b/>
        <i/>
        <sz val="11"/>
        <color theme="1"/>
        <rFont val="Calibri"/>
        <family val="2"/>
        <scheme val="minor"/>
      </rPr>
      <t>Afscherming achtertuin noordzijde</t>
    </r>
    <r>
      <rPr>
        <b/>
        <sz val="11"/>
        <color theme="4" tint="-0.249977111117893"/>
        <rFont val="Calibri"/>
        <family val="2"/>
        <scheme val="minor"/>
      </rPr>
      <t xml:space="preserve"> 
Bewonersvergadering 21 mei: </t>
    </r>
    <r>
      <rPr>
        <sz val="11"/>
        <color theme="4" tint="-0.249977111117893"/>
        <rFont val="Calibri"/>
        <family val="2"/>
        <scheme val="minor"/>
      </rPr>
      <t>Voorstel aangenomen.Punt aanhouden als aandachtspunt.</t>
    </r>
  </si>
  <si>
    <r>
      <rPr>
        <b/>
        <i/>
        <sz val="11"/>
        <color theme="1"/>
        <rFont val="Calibri"/>
        <family val="2"/>
        <scheme val="minor"/>
      </rPr>
      <t xml:space="preserve">Service slotambulancedienst </t>
    </r>
    <r>
      <rPr>
        <b/>
        <sz val="11"/>
        <color theme="4" tint="-0.249977111117893"/>
        <rFont val="Calibri"/>
        <family val="2"/>
        <scheme val="minor"/>
      </rPr>
      <t xml:space="preserve">
Bewonersvergadering 21 mei: </t>
    </r>
    <r>
      <rPr>
        <sz val="11"/>
        <color theme="4" tint="-0.249977111117893"/>
        <rFont val="Calibri"/>
        <family val="2"/>
        <scheme val="minor"/>
      </rPr>
      <t xml:space="preserve">Voorstel aangenomen. 
De gewenste procedure is cfm Kemkens; te bespreken met vb&amp;t. 
</t>
    </r>
    <r>
      <rPr>
        <b/>
        <sz val="11"/>
        <color rgb="FF7030A0"/>
        <rFont val="Calibri"/>
        <family val="2"/>
        <scheme val="minor"/>
      </rPr>
      <t>Resultaat overleg met vb&amp;t 10 juni:</t>
    </r>
    <r>
      <rPr>
        <sz val="11"/>
        <color rgb="FF7030A0"/>
        <rFont val="Calibri"/>
        <family val="2"/>
        <scheme val="minor"/>
      </rPr>
      <t xml:space="preserve"> Bewoners zullen op voorspraak van vb&amp;t geïnformeerd worden door Slotambulance wanneer de service gaat plaatsvinden. </t>
    </r>
    <r>
      <rPr>
        <i/>
        <sz val="11"/>
        <color rgb="FF7030A0"/>
        <rFont val="Calibri"/>
        <family val="2"/>
        <scheme val="minor"/>
      </rPr>
      <t>Actie: vb&amp;t</t>
    </r>
  </si>
  <si>
    <r>
      <rPr>
        <b/>
        <i/>
        <sz val="11"/>
        <color theme="1"/>
        <rFont val="Calibri"/>
        <family val="2"/>
        <scheme val="minor"/>
      </rPr>
      <t xml:space="preserve">Semi-hangplek bij parkeergarage-ingang </t>
    </r>
    <r>
      <rPr>
        <b/>
        <sz val="11"/>
        <color theme="4" tint="-0.249977111117893"/>
        <rFont val="Calibri"/>
        <family val="2"/>
        <scheme val="minor"/>
      </rPr>
      <t xml:space="preserve">
Bewonersvergadering 21 mei: </t>
    </r>
    <r>
      <rPr>
        <sz val="11"/>
        <color theme="4" tint="-0.249977111117893"/>
        <rFont val="Calibri"/>
        <family val="2"/>
        <scheme val="minor"/>
      </rPr>
      <t>Voorstel aangenomen. Bewonersvergadering is van mening dat sinds medio 2014 er niet meer gesproken kan worden van een hangplek. Blijft over het probleem van zwerfvuil wat ondergebacht kan worden onder klacht nummer 2.</t>
    </r>
  </si>
  <si>
    <r>
      <rPr>
        <b/>
        <i/>
        <sz val="11"/>
        <color theme="1"/>
        <rFont val="Calibri"/>
        <family val="2"/>
        <scheme val="minor"/>
      </rPr>
      <t>Overlast honden</t>
    </r>
    <r>
      <rPr>
        <b/>
        <sz val="11"/>
        <color theme="4" tint="-0.249977111117893"/>
        <rFont val="Calibri"/>
        <family val="2"/>
        <scheme val="minor"/>
      </rPr>
      <t xml:space="preserve">
Bewonersvergadering 21 mei: </t>
    </r>
    <r>
      <rPr>
        <sz val="11"/>
        <color theme="4" tint="-0.249977111117893"/>
        <rFont val="Calibri"/>
        <family val="2"/>
        <scheme val="minor"/>
      </rPr>
      <t xml:space="preserve">Voorstel aangenomen met verzoek voor twee of  drie verbodsbordjes langs voortuin waarmee duidelijk wordt aangegeven dat het aan de lange lijn laten lopen van honden over het gazon verboden is.  Afbeelding met honden verboden te poepen is minder gewenst; borden moeten vooral uitstralen dat het aan de lijn laten urineren op grasveld niet gewenst is. 
</t>
    </r>
    <r>
      <rPr>
        <b/>
        <sz val="11"/>
        <color rgb="FF7030A0"/>
        <rFont val="Calibri"/>
        <family val="2"/>
        <scheme val="minor"/>
      </rPr>
      <t xml:space="preserve">Resultaat overleg met vb&amp;t 10 juni: </t>
    </r>
    <r>
      <rPr>
        <sz val="11"/>
        <color rgb="FF7030A0"/>
        <rFont val="Calibri"/>
        <family val="2"/>
        <scheme val="minor"/>
      </rPr>
      <t xml:space="preserve">(1) vb&amp;t gaat informeren bij Archipel naar status van het plan voor een hondentoilet; (2) vb&amp;t gaat onderzoeken of er een drietal "verboden honden uit te laten" bordjes aan de voorzijde geplaatst kunnen worden. </t>
    </r>
    <r>
      <rPr>
        <i/>
        <sz val="11"/>
        <color rgb="FF7030A0"/>
        <rFont val="Calibri"/>
        <family val="2"/>
        <scheme val="minor"/>
      </rPr>
      <t>Actie: vb&amp;t</t>
    </r>
  </si>
  <si>
    <r>
      <rPr>
        <b/>
        <i/>
        <sz val="11"/>
        <color theme="1"/>
        <rFont val="Calibri"/>
        <family val="2"/>
        <scheme val="minor"/>
      </rPr>
      <t>Afstelling  deuren entreehallen</t>
    </r>
    <r>
      <rPr>
        <b/>
        <sz val="11"/>
        <color theme="4" tint="-0.249977111117893"/>
        <rFont val="Calibri"/>
        <family val="2"/>
        <scheme val="minor"/>
      </rPr>
      <t xml:space="preserve">
Bewonersvergadering 21 mei: </t>
    </r>
    <r>
      <rPr>
        <sz val="11"/>
        <color theme="4" tint="-0.249977111117893"/>
        <rFont val="Calibri"/>
        <family val="2"/>
        <scheme val="minor"/>
      </rPr>
      <t>Voorstel weggestemd; afvoeren van klachtenlijst. Bewonersvergadering gelooft niet dat een poging tot fijnafstemming resultaat oplevert tot tevredenheid van eenieder.  Probleem is bovendien dat de taglezer voor de binnendeur te dicht op buitendeur geplaatst is. Mee leren leven!</t>
    </r>
  </si>
  <si>
    <r>
      <t xml:space="preserve">Voornaamste veroorzakers lijken de MBTO-scholieren op weg van Helicon naar de bushalte via het Gagelboschoplein.
Door het recent afgesloten bouwterrein voor de twee woontorens, is de route via  Gagelboschplein niet meer de meest voor de hand liggende looproute voor deze jongelui en zal tot medio 2017 de overlast van zwerfvuil naar alle waarschijnlijkheid afnemen. 
Tegen dit soort problemen helpt het plaatsen van een afvalemmer weinig en bovendien staat er al een groene afvalemmer op het terrein van Gagelboschplein. Voorts lijkt elk leeg blikje dat al in het gazon ligt, alleen maar een stimulans om er nog meer lege blikjes e.d. bij te gooien.  Periodiek, doch met name buiten het tuinseizoen zeer onregelmatig en met grote tussenpozen, wordt als onderdeel van het tuinonderhoudscontract met T&amp;G zwerfvuil wegehaald met prikkers. 
Even wat zwerfvuil weghalen uit het gazon voor Warande kost hooguit enkele minuten, en opname als schoonmaakpunt in het wekelijks onderhoudsschema zou een minimale impact zijn op het tijdsbeslag van de schoonmaakdame maar met een groot rendement voor de netheid van het complex.  Daarnaast zou het al veel helpen als enkele bewoners (en niet per se een begane grond bewoner met slaapkameruitzicht op het gazon) bereid zijn, als ze toch op weg zijn met een vuilniszak naar de afvalcontainer, af en toe eens een blikje of zakje van het gazon mee te pikken als een signaal dat we zwerfvuil rondom het gebouw niet accepteren.  
</t>
    </r>
    <r>
      <rPr>
        <b/>
        <sz val="11"/>
        <color theme="1"/>
        <rFont val="Calibri"/>
        <family val="2"/>
        <scheme val="minor"/>
      </rPr>
      <t>Voorstel</t>
    </r>
    <r>
      <rPr>
        <sz val="11"/>
        <color theme="1"/>
        <rFont val="Calibri"/>
        <family val="2"/>
        <scheme val="minor"/>
      </rPr>
      <t xml:space="preserve">: Bij eerste vernieuwing van het schoonmaakcontract  bezien op mogelijkheid voor servicekosten-neutraal opnemen in het wekelijkse schoonmaakschema (zie ook discussie onder klacht 6).  Het stimuleren van bewoners ook zelf op hun weg naar de afvalcontainer aangetroffen zwerfvuil op te ruimen. 
</t>
    </r>
  </si>
  <si>
    <r>
      <rPr>
        <b/>
        <i/>
        <sz val="11"/>
        <color theme="1"/>
        <rFont val="Calibri"/>
        <family val="2"/>
        <scheme val="minor"/>
      </rPr>
      <t>Verkeersgebruik  via  Gagelboschplein</t>
    </r>
    <r>
      <rPr>
        <b/>
        <sz val="11"/>
        <color theme="4" tint="-0.249977111117893"/>
        <rFont val="Calibri"/>
        <family val="2"/>
        <scheme val="minor"/>
      </rPr>
      <t xml:space="preserve">
Bewonersvergadering 21 mei: </t>
    </r>
    <r>
      <rPr>
        <sz val="11"/>
        <color theme="4" tint="-0.249977111117893"/>
        <rFont val="Calibri"/>
        <family val="2"/>
        <scheme val="minor"/>
      </rPr>
      <t xml:space="preserve">Voorstel aangenomen.Vast agendapunt bij periodiek overleg met vb&amp;t.
</t>
    </r>
    <r>
      <rPr>
        <b/>
        <sz val="11"/>
        <color rgb="FF7030A0"/>
        <rFont val="Calibri"/>
        <family val="2"/>
        <scheme val="minor"/>
      </rPr>
      <t xml:space="preserve">Resultaat overleg met vb&amp;t 10 juni: </t>
    </r>
    <r>
      <rPr>
        <sz val="11"/>
        <color rgb="FF7030A0"/>
        <rFont val="Calibri"/>
        <family val="2"/>
        <scheme val="minor"/>
      </rPr>
      <t xml:space="preserve">Bewonerscommissie Leilinde heeft de wens geuit om drempels te plaatsen op het terrein. Vb&amp;t geeft aan de mogelijkheden hiertoe te onderzoeken. </t>
    </r>
    <r>
      <rPr>
        <i/>
        <sz val="11"/>
        <color rgb="FF7030A0"/>
        <rFont val="Calibri"/>
        <family val="2"/>
        <scheme val="minor"/>
      </rPr>
      <t>Actie: vb&amp;t</t>
    </r>
  </si>
  <si>
    <r>
      <rPr>
        <b/>
        <i/>
        <sz val="11"/>
        <color theme="1"/>
        <rFont val="Calibri"/>
        <family val="2"/>
        <scheme val="minor"/>
      </rPr>
      <t xml:space="preserve">Entreehallen lifttoegangen parkeergarage </t>
    </r>
    <r>
      <rPr>
        <b/>
        <sz val="11"/>
        <color theme="4" tint="-0.249977111117893"/>
        <rFont val="Calibri"/>
        <family val="2"/>
        <scheme val="minor"/>
      </rPr>
      <t xml:space="preserve">
Bewonersvergadering 21 mei: </t>
    </r>
    <r>
      <rPr>
        <sz val="11"/>
        <color theme="4" tint="-0.249977111117893"/>
        <rFont val="Calibri"/>
        <family val="2"/>
        <scheme val="minor"/>
      </rPr>
      <t xml:space="preserve">Voorstel weggestemd; afvoeren van klachtenlijst. Bewonersvergadering is van mening dat het neerleggen van een functioneel matje aan de bewoners is. Wel wordt de wens geuit dat de lelijke, met witte vlekken ontsierde betonnen ondergrond in de lifthallen van een verflaag voorzien wordt.
</t>
    </r>
    <r>
      <rPr>
        <b/>
        <sz val="11"/>
        <color theme="4" tint="-0.249977111117893"/>
        <rFont val="Calibri"/>
        <family val="2"/>
        <scheme val="minor"/>
      </rPr>
      <t xml:space="preserve">
</t>
    </r>
    <r>
      <rPr>
        <b/>
        <sz val="11"/>
        <color rgb="FF7030A0"/>
        <rFont val="Calibri"/>
        <family val="2"/>
        <scheme val="minor"/>
      </rPr>
      <t xml:space="preserve">Resultaat overleg met vb&amp;t 10 juni: </t>
    </r>
    <r>
      <rPr>
        <sz val="11"/>
        <color rgb="FF7030A0"/>
        <rFont val="Calibri"/>
        <family val="2"/>
        <scheme val="minor"/>
      </rPr>
      <t xml:space="preserve">vb&amp;t ziet door aard van de betonnen vloer geen heil erin een verflaag aan te brengen en gaat onderzoeken of er wellicht droogloopmatten geplaatst kunnen worden. </t>
    </r>
    <r>
      <rPr>
        <i/>
        <sz val="11"/>
        <color rgb="FF7030A0"/>
        <rFont val="Calibri"/>
        <family val="2"/>
        <scheme val="minor"/>
      </rPr>
      <t>Actie: vb&amp;t</t>
    </r>
  </si>
  <si>
    <r>
      <t xml:space="preserve">Bij scores rond de 10%  kun je je  afvragen of maatregelen en kosten voor mogelijke oplossing van de klacht nog wel in verhouding staan tot het aantal klachten en de omvang van het probleem. Radicale oplossing van deze klacht lijkt alleen mogelijk door het plaatsen van een tuinafscheiding (haag, hek of muurtje) langs het trottoir voor Warande.  Nog daargelaten of de verhuurder/eigenaar bereid is tot zo een investering, lijkt het twijfelachtig of een bewonersmeerderheid te vinden is het vooraanzicht van Warande voor dit doeleinde te veranderen.  Nadeel van een hekje/haag/muurtje is ook  dat dan praktisch alle langslopende reuen hiertegen gaan plassen ter markering van hun uitlaatroute. 
Een  bordje 'verboden honden uit te laten' in de tuin op een goed zichtbaar punt, bijvoorbeeld aan de middelste grote boom,  is een kleine investering die mogelijk de woonergernis  voor met name begane grond-huurders met slaapkamer grenzend aan gazon kan verminderen.  Door een dergelijk bord wordt een willekeurige passerende hondenuitlater erop geattendeerd dat deze grasstrook niet bedoeld is als plasplek.   
Daarnaast lijkt de verstandigste koers om te blijven aandringen bij Archipel op de noodzaak voor  een hondentoilet in Zuiderpark zodra dit mogelijk is/de woontorens gereed zijn (maart 2017).  Met het wegvallen van het braakliggend terrein op Zuiderpark door de verrijzenis van de twee woontorens, is er zeker voor de minder valide hondenbezitters in het Zuiderpark hiervoor een noodzaak ontstaan, en verwacht mag worden dat toekomstige bewoners met honden in de woontorens van zo een faciliteit ook dankbaar gebruik zullen maken. 
</t>
    </r>
    <r>
      <rPr>
        <b/>
        <sz val="11"/>
        <color theme="1"/>
        <rFont val="Calibri"/>
        <family val="2"/>
        <scheme val="minor"/>
      </rPr>
      <t xml:space="preserve">Voorstel: </t>
    </r>
    <r>
      <rPr>
        <sz val="11"/>
        <color theme="1"/>
        <rFont val="Calibri"/>
        <family val="2"/>
        <scheme val="minor"/>
      </rPr>
      <t>Blijven aandringen bij Archipel op noodzaak van een hondentoilet op Zuiderpark en realisatie zodra mogelijk. Verzoek indienen bij vb&amp;t voor plaatsing bordjes verboden honden uit te laten in voortuin.</t>
    </r>
  </si>
  <si>
    <r>
      <t xml:space="preserve">Het lijkt wenselijk dat bewoners meer inzicht krijgen in het huidige schoonmaakschema (frequentie en samenstelling) en dit kunnen inzien.  
Bij de eerste volgende herziening van het schoonmaakservicecontract kunnen bewoners dan via de bewonerscommissie inspraak krijgen (via het mechanisme van de bewonersraad) in het  zo nodig, servicekosten-neutraal, bijstellen van het schema inbegrepen eventueel opname van nieuwe punten (zie ook discussie bij klachten 2, 12 en 16).  
Onduidelijk is ook wat de procedure is voor het melden van een incidentele schoonmaaklacht. Melden aan vb&amp;t servicedesk? Wellicht is een van de huurders bereid als intermediair te dienen tussen bewonersklachten en de schoonmaakdames.  
</t>
    </r>
    <r>
      <rPr>
        <b/>
        <sz val="11"/>
        <color theme="1"/>
        <rFont val="Calibri"/>
        <family val="2"/>
        <scheme val="minor"/>
      </rPr>
      <t>Voorstel:</t>
    </r>
    <r>
      <rPr>
        <sz val="11"/>
        <color theme="1"/>
        <rFont val="Calibri"/>
        <family val="2"/>
        <scheme val="minor"/>
      </rPr>
      <t xml:space="preserve"> Bij vb&amp;t het huidig schoonmaakschema opvragen en publiceren voor inzage door bewoners. Opvragen bij vb&amp;t waneer het huidig schoonmaakcontract  afloopt met de insteek bewoners bij een nieuw contact te betrekken en bezien op  mogelijkheden voor servicekosten-neutraal opnemen van nieuwe punten. In een nieuw onderhoudscontract kunnen wellicht betere accenten gelegd worden door wijzigingen in frequentie van de verschillende schoonmaakactiviteiten.  Navragen bij vb&amp;t wat de klachtenprocedure is. Is er iemand van de huurders bereid als intermediair te fungeren tussen bewoners en de schoonmaakkrachten?</t>
    </r>
  </si>
  <si>
    <t xml:space="preserve">Gerealiseerd met schrijven van Lock-It betreffende onderhoud elektronisch voordeurslot d.d. 15 oktober 2015
</t>
  </si>
  <si>
    <r>
      <rPr>
        <b/>
        <i/>
        <sz val="11"/>
        <color theme="1"/>
        <rFont val="Calibri"/>
        <family val="2"/>
        <scheme val="minor"/>
      </rPr>
      <t xml:space="preserve">Schoonmaakservice </t>
    </r>
    <r>
      <rPr>
        <b/>
        <sz val="11"/>
        <color theme="4" tint="-0.249977111117893"/>
        <rFont val="Calibri"/>
        <family val="2"/>
        <scheme val="minor"/>
      </rPr>
      <t xml:space="preserve">
Bewonersvergadering 21 mei: </t>
    </r>
    <r>
      <rPr>
        <sz val="11"/>
        <color theme="4" tint="-0.249977111117893"/>
        <rFont val="Calibri"/>
        <family val="2"/>
        <scheme val="minor"/>
      </rPr>
      <t xml:space="preserve">Voorstel aangenomen. Bewonersvergadering vindt het wenselijk een overzicht te krijgen van welke schoonmaakactiviteiten door wie (denk hierbij ook aan het glazenwasserbedrijf dat ook periodiek de parkeergarage schoonveegt) wanneer en in welke frequentie gedaan wordt.  Eventueel kunnen dan voorstellen van bewoners in behandeling genomen worden voor servicekosten-neutrale bijstellingen in het schoonmaakschema. In zijn algemeenheid zijn er geen klachten over de prestaties van de schoonmaakdame(s); bemerkingen zijn meer door onbekendheid met wat onder het huidig schoonmaakcontract valt. 
</t>
    </r>
    <r>
      <rPr>
        <b/>
        <sz val="11"/>
        <color rgb="FF7030A0"/>
        <rFont val="Calibri"/>
        <family val="2"/>
        <scheme val="minor"/>
      </rPr>
      <t xml:space="preserve">Resultaat overleg met vb&amp;t 10 juni:  </t>
    </r>
    <r>
      <rPr>
        <sz val="11"/>
        <color rgb="FF7030A0"/>
        <rFont val="Calibri"/>
        <family val="2"/>
        <scheme val="minor"/>
      </rPr>
      <t xml:space="preserve">vb&amp;t zal een kopie van het schoonmaakschema aan bewonerscommissie doen toekomen. </t>
    </r>
    <r>
      <rPr>
        <i/>
        <sz val="11"/>
        <color rgb="FF7030A0"/>
        <rFont val="Calibri"/>
        <family val="2"/>
        <scheme val="minor"/>
      </rPr>
      <t>Actie: vb&amp;t</t>
    </r>
  </si>
  <si>
    <t xml:space="preserve">UPDATE OVERLEG MET VB&amp;T OKTOBER 2015:  In overleg vb&amp;t met Archipel heeft de 
laatste het idee van verkeersdrempels voorshands verworpen. Begrepen is ook dat het oorspronkelijke plan behelsde het afsluiten middels een slagboom van de uitgang Gagelboschplein ter hoogte van Warande zuidkant. Archipel wil deze zaak pas bezien na evaluatie van de ontstane situatie na ingebruikname woontorens. Punt tot die tijd dus "geparkeerd". </t>
  </si>
  <si>
    <t xml:space="preserve">UPDATE OVERLEG MET VB&amp;T OKTOBER 2015: Vb&amp;t vraagt offerte op voor droogloopmatten, bij niet al te hoge prijs wordt opdracht verstrekt . Mogelijke realisatie eind 2015. </t>
  </si>
  <si>
    <r>
      <rPr>
        <b/>
        <i/>
        <sz val="11"/>
        <color theme="1"/>
        <rFont val="Calibri"/>
        <family val="2"/>
        <scheme val="minor"/>
      </rPr>
      <t xml:space="preserve">Onderhoud achtertuin </t>
    </r>
    <r>
      <rPr>
        <b/>
        <sz val="11"/>
        <color theme="4" tint="-0.249977111117893"/>
        <rFont val="Calibri"/>
        <family val="2"/>
        <scheme val="minor"/>
      </rPr>
      <t xml:space="preserve">
Bewonersvergadering 21 mei: </t>
    </r>
    <r>
      <rPr>
        <sz val="11"/>
        <color theme="4" tint="-0.249977111117893"/>
        <rFont val="Calibri"/>
        <family val="2"/>
        <scheme val="minor"/>
      </rPr>
      <t xml:space="preserve">Aangenomen voorstel: mogelijkheid bespreken met vb&amp;t haag langs begane grond-terrassen drastischer terug te snoeien bij jaarlijkse snoebeurt en dit servicekosten-neutraal in bestaand contract onder te brengen dan wel bij contractvernieuwing. Resterende woonergernis voor de 4 begane grond-bewoners met slaapkamerramen aangrenzend aan voortuin, blijft het maaien van het gras. Met name in periodes van nat weer zijn de tegels en stalen randen onder de ramen, alsmede grote delen van de ramen zelf, beplakt met gras wat de nodige tijd en inspanning kost om het weer schoon te maken.  Bewonersvergadering ziet hiervoor geen oplossing (en tevens voor het inlopen van gras na maaien) en ziet dit als inherent aan de keuze van een grasstrook als groenvoorziening.
</t>
    </r>
    <r>
      <rPr>
        <b/>
        <sz val="11"/>
        <color rgb="FF7030A0"/>
        <rFont val="Calibri"/>
        <family val="2"/>
        <scheme val="minor"/>
      </rPr>
      <t xml:space="preserve">Resultaat overleg met vb&amp;t 10 juni: </t>
    </r>
    <r>
      <rPr>
        <sz val="11"/>
        <color rgb="FF7030A0"/>
        <rFont val="Calibri"/>
        <family val="2"/>
        <scheme val="minor"/>
      </rPr>
      <t xml:space="preserve">vb&amp;t gaat nakijken wat de afspraken zijn wat de afspraken zijn voor wat betreft het snoeien van de heg aan de achterzijde. </t>
    </r>
    <r>
      <rPr>
        <i/>
        <sz val="11"/>
        <color rgb="FF7030A0"/>
        <rFont val="Calibri"/>
        <family val="2"/>
        <scheme val="minor"/>
      </rPr>
      <t xml:space="preserve">Actie: vb&amp;t
</t>
    </r>
    <r>
      <rPr>
        <sz val="11"/>
        <color theme="1"/>
        <rFont val="Calibri"/>
        <family val="2"/>
        <scheme val="minor"/>
      </rPr>
      <t xml:space="preserve">NADER:  Eind mei is de haag dusdanig kort teruggesnoeid dat nog korter geen optie meer is.  Woonklacht wordt verder beschouwd als zijnde afgevoerd van de klachtenlijst. Nader onderzoek heeft tevens aan het licht gebracht dat het onderhoud aan het groen geschiedt op kosten van Archipl en niet valt onder servicekoste; het concept van het Zuiderpark is een "kijktuin" in de terminologie van de huurcommissie. </t>
    </r>
  </si>
  <si>
    <r>
      <rPr>
        <b/>
        <i/>
        <sz val="11"/>
        <color theme="1"/>
        <rFont val="Calibri"/>
        <family val="2"/>
        <scheme val="minor"/>
      </rPr>
      <t>Onderhoud begroeiing dam grenzend aan achtertuin</t>
    </r>
    <r>
      <rPr>
        <b/>
        <sz val="11"/>
        <color theme="4" tint="-0.249977111117893"/>
        <rFont val="Calibri"/>
        <family val="2"/>
        <scheme val="minor"/>
      </rPr>
      <t xml:space="preserve">
Bewonersvergadering 21 mei: </t>
    </r>
    <r>
      <rPr>
        <sz val="11"/>
        <color theme="4" tint="-0.249977111117893"/>
        <rFont val="Calibri"/>
        <family val="2"/>
        <scheme val="minor"/>
      </rPr>
      <t xml:space="preserve">Voorstel aangenomen. Te bespreken met vb&amp;t.
</t>
    </r>
    <r>
      <rPr>
        <b/>
        <sz val="11"/>
        <color rgb="FF7030A0"/>
        <rFont val="Calibri"/>
        <family val="2"/>
        <scheme val="minor"/>
      </rPr>
      <t xml:space="preserve">Resultaat overleg met vb&amp;t 10 juni: </t>
    </r>
    <r>
      <rPr>
        <sz val="11"/>
        <color rgb="FF7030A0"/>
        <rFont val="Calibri"/>
        <family val="2"/>
        <scheme val="minor"/>
      </rPr>
      <t xml:space="preserve"> Vb&amp;t denkt dat een verzoek van de bewonerscommissie.meer indruk maakt. </t>
    </r>
    <r>
      <rPr>
        <i/>
        <sz val="11"/>
        <color rgb="FF7030A0"/>
        <rFont val="Calibri"/>
        <family val="2"/>
        <scheme val="minor"/>
      </rPr>
      <t xml:space="preserve">
</t>
    </r>
    <r>
      <rPr>
        <sz val="11"/>
        <color theme="1"/>
        <rFont val="Calibri"/>
        <family val="2"/>
        <scheme val="minor"/>
      </rPr>
      <t>Heroverweging: punt voorlopig afgevoerd van de lijst  tot voltooiing Zuiderpark. Verzoek indienen namens de paar bewoners begane grond lijkt geen kans te hebben nu het Zuiderpark nog in aanleg is.  Daaarnaast levert dit nauwelijks een beter uitzicht op aangezien gedurende het zomerseizoen de rietkraag hoger staat dan de dambegroeiing.</t>
    </r>
  </si>
  <si>
    <r>
      <t xml:space="preserve">Onduidelijk is nog wat de langetermijnplannen van de gemeente Eindhoven zijn na voltooiing van het Zuiderpark in 2017. Doortrekken van het fietspad/wandelpad langs de Gender naar het Dommeldal?  Zou dit al in het verschiet liggen dan zal het ongetwijfeld nog wel enkele jaren duren resulterend in verdere toename en verhoging van de begroeiing van de damwand langs Warande tot frustratie van de beganegrondbewoners die hun oorspronkelijk uitzicht daarmee geheel zullen verliezen. Een brief namens de bewoners van Warande aan het Waterschap (en/ of gemeente Eindhoven?) met het verzoek het struweel en overig groen op en langs de damwand een fikse snoeibeurt te geven lijkt daarom wenselijk.
</t>
    </r>
    <r>
      <rPr>
        <b/>
        <sz val="11"/>
        <color theme="1"/>
        <rFont val="Calibri"/>
        <family val="2"/>
        <scheme val="minor"/>
      </rPr>
      <t xml:space="preserve">Voorstel: </t>
    </r>
    <r>
      <rPr>
        <sz val="11"/>
        <color theme="1"/>
        <rFont val="Calibri"/>
        <family val="2"/>
        <scheme val="minor"/>
      </rPr>
      <t>met vb&amp;t te overleggen of een schrijven ondertekend door vb&amp;t of een schrijven ondertekend door Klankbord Warande naar verwachting de beste kans op een positieve reactie van het Waterschap biedt.</t>
    </r>
  </si>
  <si>
    <t xml:space="preserve">UPDATE OVERLEG MET VB&amp;T OKTOBER 2015:  Archipel heeft plaatsing van bordjes 
verboden honden uit te laten goedgekeurd. Vb&amp;t gaat bordjes aanschaffen; mogelijk eind 2015 gerealiseerd. 
Archipel heeft nog geen definitieve toezegging gedaan over realisatie hondentoilet op Zuiderpark </t>
  </si>
  <si>
    <r>
      <rPr>
        <b/>
        <i/>
        <sz val="11"/>
        <color theme="1"/>
        <rFont val="Calibri"/>
        <family val="2"/>
        <scheme val="minor"/>
      </rPr>
      <t>Zwerfvuil</t>
    </r>
    <r>
      <rPr>
        <b/>
        <sz val="11"/>
        <color theme="4" tint="-0.249977111117893"/>
        <rFont val="Calibri"/>
        <family val="2"/>
        <scheme val="minor"/>
      </rPr>
      <t xml:space="preserve">
Bewonersvergadering 21 mei:</t>
    </r>
    <r>
      <rPr>
        <sz val="11"/>
        <color theme="4" tint="-0.249977111117893"/>
        <rFont val="Calibri"/>
        <family val="2"/>
        <scheme val="minor"/>
      </rPr>
      <t xml:space="preserve"> voorstel aangenomen.
</t>
    </r>
    <r>
      <rPr>
        <sz val="11"/>
        <color theme="1"/>
        <rFont val="Calibri"/>
        <family val="2"/>
        <scheme val="minor"/>
      </rPr>
      <t>Update oktober 2015: Na interne heroverweging is de  optie voor eventuele opname in wekelijks schoonmaakschema aan de kant geschoven als niet zinvol en weinig effici</t>
    </r>
    <r>
      <rPr>
        <sz val="11"/>
        <color theme="1"/>
        <rFont val="Calibri"/>
        <family val="2"/>
      </rPr>
      <t xml:space="preserve">ënt.  </t>
    </r>
    <r>
      <rPr>
        <sz val="11"/>
        <color theme="1"/>
        <rFont val="Calibri"/>
        <family val="2"/>
        <scheme val="minor"/>
      </rPr>
      <t xml:space="preserve">    </t>
    </r>
  </si>
  <si>
    <t xml:space="preserve">UPDATE OVERLEG VB&amp;T OKTOBER 2015: Vb&amp;t stuurt nog schoonmaakprogramma door
Gewijzigde aanpak: na ontvangst schoonmaakschema zal  onderzocht worden voor agendering voor het periodiek overleg op 15 maart 2016 wat niet afgedekt is en wel af en toe een schoonmaakbeurt vereist.  Denk bijvoorbeeld aan balustrades en ondergrond en buitentrap noodgang bergingen.  Begrepen is van overleg met vb&amp;t dat het schoonmaakschema beperkt is tot de algemene ruimten. Daarnaast zijn er delen van het complex die slechts incidenteel bijvoorbeeld 1 keer per jaar/3 jaar/5 jaar  een schoonmaakbeurt vereisen. Naar behoefte wordt hiervoor dan incidenteel een contract afgesloten niet vallende onder de servicekosten. 
Update eind 2015: Incidentele hogedrukschoonmaakactie (balustrades, buitengevels voorzijde , parkeergarage uitgang en vluchtuitgand zuid) uitgevoerd door RenR subcontractor in november 2015. Openstaande vraag is nog incidentele schoonmaakactie voor zuidzijde. </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</si>
</sst>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9"/>
      <color indexed="81"/>
      <name val="Tahoma"/>
      <family val="2"/>
    </font>
    <font>
      <b/>
      <sz val="9"/>
      <color indexed="81"/>
      <name val="Tahoma"/>
      <family val="2"/>
    </font>
    <font>
      <b/>
      <sz val="11"/>
      <color theme="1"/>
      <name val="Calibri"/>
      <family val="2"/>
      <scheme val="minor"/>
    </font>
    <font>
      <i/>
      <sz val="9"/>
      <color theme="1"/>
      <name val="Calibri"/>
      <family val="2"/>
      <scheme val="minor"/>
    </font>
    <font>
      <i/>
      <sz val="9"/>
      <color indexed="81"/>
      <name val="Tahoma"/>
      <family val="2"/>
    </font>
    <font>
      <sz val="9"/>
      <color indexed="81"/>
      <name val="Calibri"/>
      <family val="2"/>
    </font>
    <font>
      <u/>
      <sz val="11"/>
      <color theme="1"/>
      <name val="Calibri"/>
      <family val="2"/>
      <scheme val="minor"/>
    </font>
    <font>
      <i/>
      <sz val="11"/>
      <color theme="1"/>
      <name val="Calibri"/>
      <family val="2"/>
      <scheme val="minor"/>
    </font>
    <font>
      <sz val="16"/>
      <color theme="1"/>
      <name val="Calibri"/>
      <family val="2"/>
      <scheme val="minor"/>
    </font>
    <font>
      <b/>
      <sz val="12"/>
      <color theme="1"/>
      <name val="Calibri"/>
      <family val="2"/>
      <scheme val="minor"/>
    </font>
    <font>
      <b/>
      <sz val="14"/>
      <color theme="1"/>
      <name val="Calibri"/>
      <family val="2"/>
      <scheme val="minor"/>
    </font>
    <font>
      <b/>
      <sz val="12"/>
      <color rgb="FFFF0000"/>
      <name val="Calibri"/>
      <family val="2"/>
      <scheme val="minor"/>
    </font>
    <font>
      <sz val="9"/>
      <color indexed="81"/>
      <name val="Tahoma"/>
      <charset val="1"/>
    </font>
    <font>
      <b/>
      <sz val="11"/>
      <color theme="4" tint="-0.249977111117893"/>
      <name val="Calibri"/>
      <family val="2"/>
      <scheme val="minor"/>
    </font>
    <font>
      <b/>
      <i/>
      <sz val="11"/>
      <color theme="1"/>
      <name val="Calibri"/>
      <family val="2"/>
      <scheme val="minor"/>
    </font>
    <font>
      <b/>
      <sz val="11"/>
      <color rgb="FF7030A0"/>
      <name val="Calibri"/>
      <family val="2"/>
      <scheme val="minor"/>
    </font>
    <font>
      <sz val="11"/>
      <color rgb="FF7030A0"/>
      <name val="Calibri"/>
      <family val="2"/>
      <scheme val="minor"/>
    </font>
    <font>
      <sz val="11"/>
      <color theme="4" tint="-0.249977111117893"/>
      <name val="Calibri"/>
      <family val="2"/>
      <scheme val="minor"/>
    </font>
    <font>
      <i/>
      <sz val="11"/>
      <color rgb="FF7030A0"/>
      <name val="Calibri"/>
      <family val="2"/>
      <scheme val="minor"/>
    </font>
    <font>
      <sz val="11"/>
      <color theme="1"/>
      <name val="Calibri"/>
      <family val="2"/>
    </font>
  </fonts>
  <fills count="2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rgb="FF7030A0"/>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bgColor indexed="64"/>
      </patternFill>
    </fill>
    <fill>
      <patternFill patternType="solid">
        <fgColor rgb="FF0070C0"/>
        <bgColor indexed="64"/>
      </patternFill>
    </fill>
    <fill>
      <patternFill patternType="solid">
        <fgColor rgb="FF00B050"/>
        <bgColor indexed="64"/>
      </patternFill>
    </fill>
    <fill>
      <patternFill patternType="solid">
        <fgColor rgb="FFC00000"/>
        <bgColor indexed="64"/>
      </patternFill>
    </fill>
    <fill>
      <patternFill patternType="solid">
        <fgColor rgb="FFE6AF00"/>
        <bgColor indexed="64"/>
      </patternFill>
    </fill>
    <fill>
      <patternFill patternType="solid">
        <fgColor rgb="FFFFFF99"/>
        <bgColor indexed="64"/>
      </patternFill>
    </fill>
    <fill>
      <patternFill patternType="solid">
        <fgColor rgb="FFFF3300"/>
        <bgColor indexed="64"/>
      </patternFill>
    </fill>
    <fill>
      <patternFill patternType="solid">
        <fgColor rgb="FFAE2894"/>
        <bgColor indexed="64"/>
      </patternFill>
    </fill>
    <fill>
      <patternFill patternType="solid">
        <fgColor theme="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s>
  <cellStyleXfs count="1">
    <xf numFmtId="0" fontId="0" fillId="0" borderId="0"/>
  </cellStyleXfs>
  <cellXfs count="162">
    <xf numFmtId="0" fontId="0" fillId="0" borderId="0" xfId="0"/>
    <xf numFmtId="0" fontId="3" fillId="2" borderId="1" xfId="0" applyFont="1" applyFill="1" applyBorder="1"/>
    <xf numFmtId="0" fontId="3" fillId="2" borderId="1" xfId="0" applyFont="1" applyFill="1" applyBorder="1" applyAlignment="1">
      <alignment horizontal="center"/>
    </xf>
    <xf numFmtId="0" fontId="3" fillId="2" borderId="1" xfId="0" applyFont="1" applyFill="1" applyBorder="1" applyAlignment="1">
      <alignment horizontal="left"/>
    </xf>
    <xf numFmtId="0" fontId="0" fillId="0" borderId="1" xfId="0" applyBorder="1" applyAlignment="1">
      <alignment vertical="top"/>
    </xf>
    <xf numFmtId="0" fontId="0" fillId="0" borderId="1" xfId="0" applyBorder="1" applyAlignment="1">
      <alignment vertical="top" wrapText="1"/>
    </xf>
    <xf numFmtId="0" fontId="0" fillId="0" borderId="1" xfId="0" applyNumberFormat="1" applyBorder="1" applyAlignment="1">
      <alignment vertical="top" wrapText="1"/>
    </xf>
    <xf numFmtId="0" fontId="0" fillId="0" borderId="1" xfId="0" applyNumberFormat="1" applyBorder="1" applyAlignment="1">
      <alignment vertical="top"/>
    </xf>
    <xf numFmtId="0" fontId="3" fillId="0" borderId="1" xfId="0" applyNumberFormat="1" applyFont="1" applyBorder="1" applyAlignment="1">
      <alignment vertical="top" wrapText="1"/>
    </xf>
    <xf numFmtId="0" fontId="3" fillId="0" borderId="1" xfId="0" applyFont="1" applyBorder="1" applyAlignment="1">
      <alignment vertical="top" wrapText="1"/>
    </xf>
    <xf numFmtId="0" fontId="0" fillId="3" borderId="1" xfId="0" applyFill="1" applyBorder="1" applyAlignment="1">
      <alignment vertical="top"/>
    </xf>
    <xf numFmtId="0" fontId="0" fillId="0" borderId="1" xfId="0" applyFont="1" applyBorder="1" applyAlignment="1">
      <alignment vertical="top"/>
    </xf>
    <xf numFmtId="0" fontId="0" fillId="0" borderId="1" xfId="0" applyBorder="1" applyAlignment="1">
      <alignment horizontal="center" vertical="center"/>
    </xf>
    <xf numFmtId="0" fontId="0" fillId="4" borderId="1" xfId="0" applyFill="1" applyBorder="1" applyAlignment="1">
      <alignment vertical="top"/>
    </xf>
    <xf numFmtId="0" fontId="0" fillId="5" borderId="1" xfId="0" applyFont="1" applyFill="1" applyBorder="1" applyAlignment="1">
      <alignment vertical="top" wrapText="1"/>
    </xf>
    <xf numFmtId="0" fontId="0" fillId="5" borderId="1" xfId="0" applyFill="1" applyBorder="1" applyAlignment="1">
      <alignment vertical="top" wrapText="1"/>
    </xf>
    <xf numFmtId="9" fontId="0" fillId="3" borderId="5" xfId="0" applyNumberFormat="1" applyFont="1" applyFill="1" applyBorder="1"/>
    <xf numFmtId="9" fontId="0" fillId="3" borderId="6" xfId="0" applyNumberFormat="1" applyFont="1" applyFill="1" applyBorder="1"/>
    <xf numFmtId="9" fontId="3" fillId="9" borderId="6" xfId="0" applyNumberFormat="1" applyFont="1" applyFill="1" applyBorder="1"/>
    <xf numFmtId="9" fontId="0" fillId="3" borderId="7" xfId="0" applyNumberFormat="1" applyFont="1" applyFill="1" applyBorder="1"/>
    <xf numFmtId="0" fontId="0" fillId="3" borderId="6" xfId="0" applyFont="1" applyFill="1" applyBorder="1"/>
    <xf numFmtId="9" fontId="0" fillId="3" borderId="8" xfId="0" applyNumberFormat="1" applyFont="1" applyFill="1" applyBorder="1"/>
    <xf numFmtId="0" fontId="0" fillId="10" borderId="9" xfId="0" applyFont="1" applyFill="1" applyBorder="1"/>
    <xf numFmtId="0" fontId="0" fillId="3" borderId="10" xfId="0" applyFont="1" applyFill="1" applyBorder="1"/>
    <xf numFmtId="0" fontId="0" fillId="3" borderId="2" xfId="0" applyFont="1" applyFill="1" applyBorder="1"/>
    <xf numFmtId="0" fontId="0" fillId="3" borderId="11" xfId="0" applyFont="1" applyFill="1" applyBorder="1"/>
    <xf numFmtId="0" fontId="0" fillId="3" borderId="2" xfId="0" applyFont="1" applyFill="1" applyBorder="1" applyAlignment="1">
      <alignment wrapText="1"/>
    </xf>
    <xf numFmtId="0" fontId="0" fillId="3" borderId="12" xfId="0" applyFont="1" applyFill="1" applyBorder="1" applyAlignment="1">
      <alignment wrapText="1"/>
    </xf>
    <xf numFmtId="0" fontId="0" fillId="10" borderId="13" xfId="0" applyFont="1" applyFill="1" applyBorder="1"/>
    <xf numFmtId="0" fontId="0" fillId="11" borderId="16" xfId="0" applyFont="1" applyFill="1" applyBorder="1" applyAlignment="1">
      <alignment horizontal="center" vertical="top" wrapText="1"/>
    </xf>
    <xf numFmtId="0" fontId="0" fillId="6" borderId="1" xfId="0" applyFill="1" applyBorder="1"/>
    <xf numFmtId="0" fontId="0" fillId="13" borderId="6" xfId="0" applyFill="1" applyBorder="1"/>
    <xf numFmtId="0" fontId="0" fillId="13" borderId="7" xfId="0" applyFill="1" applyBorder="1"/>
    <xf numFmtId="0" fontId="0" fillId="13" borderId="1" xfId="0" applyFill="1" applyBorder="1"/>
    <xf numFmtId="0" fontId="0" fillId="13" borderId="22" xfId="0" applyFill="1" applyBorder="1"/>
    <xf numFmtId="9" fontId="0" fillId="11" borderId="27" xfId="0" applyNumberFormat="1" applyFill="1" applyBorder="1"/>
    <xf numFmtId="0" fontId="0" fillId="9" borderId="7" xfId="0" applyFill="1" applyBorder="1"/>
    <xf numFmtId="0" fontId="0" fillId="5" borderId="1" xfId="0" applyFill="1" applyBorder="1"/>
    <xf numFmtId="0" fontId="0" fillId="5" borderId="22" xfId="0" applyFill="1" applyBorder="1"/>
    <xf numFmtId="0" fontId="0" fillId="8" borderId="1" xfId="0" applyFill="1" applyBorder="1"/>
    <xf numFmtId="0" fontId="0" fillId="8" borderId="1" xfId="0" applyFont="1" applyFill="1" applyBorder="1"/>
    <xf numFmtId="0" fontId="0" fillId="8" borderId="22" xfId="0" applyFill="1" applyBorder="1"/>
    <xf numFmtId="0" fontId="0" fillId="11" borderId="27" xfId="0" applyFill="1" applyBorder="1"/>
    <xf numFmtId="0" fontId="0" fillId="14" borderId="24" xfId="0" applyFill="1" applyBorder="1"/>
    <xf numFmtId="0" fontId="0" fillId="14" borderId="25" xfId="0" applyFill="1" applyBorder="1"/>
    <xf numFmtId="9" fontId="0" fillId="11" borderId="12" xfId="0" applyNumberFormat="1" applyFill="1" applyBorder="1"/>
    <xf numFmtId="0" fontId="0" fillId="11" borderId="3" xfId="0" applyFill="1" applyBorder="1"/>
    <xf numFmtId="0" fontId="3" fillId="11" borderId="3" xfId="0" applyFont="1" applyFill="1" applyBorder="1" applyAlignment="1">
      <alignment horizontal="center"/>
    </xf>
    <xf numFmtId="0" fontId="11" fillId="8" borderId="1" xfId="0" applyFont="1" applyFill="1" applyBorder="1" applyAlignment="1">
      <alignment horizontal="center"/>
    </xf>
    <xf numFmtId="0" fontId="0" fillId="4" borderId="1" xfId="0" applyFill="1" applyBorder="1"/>
    <xf numFmtId="0" fontId="0" fillId="4" borderId="22" xfId="0" applyFill="1" applyBorder="1"/>
    <xf numFmtId="0" fontId="0" fillId="0" borderId="4" xfId="0" applyFill="1" applyBorder="1" applyAlignment="1">
      <alignment vertical="top"/>
    </xf>
    <xf numFmtId="0" fontId="11" fillId="5" borderId="1" xfId="0" applyFont="1" applyFill="1" applyBorder="1" applyAlignment="1">
      <alignment horizontal="center" vertical="center"/>
    </xf>
    <xf numFmtId="9" fontId="9" fillId="8" borderId="1" xfId="0" applyNumberFormat="1" applyFont="1" applyFill="1" applyBorder="1" applyAlignment="1">
      <alignment vertical="center" wrapText="1"/>
    </xf>
    <xf numFmtId="0" fontId="9" fillId="8" borderId="1" xfId="0" applyNumberFormat="1" applyFont="1" applyFill="1" applyBorder="1" applyAlignment="1">
      <alignment horizontal="center" vertical="center" wrapText="1"/>
    </xf>
    <xf numFmtId="9" fontId="9" fillId="8" borderId="1" xfId="0" applyNumberFormat="1" applyFont="1" applyFill="1" applyBorder="1" applyAlignment="1">
      <alignment horizontal="center" vertical="center" wrapText="1"/>
    </xf>
    <xf numFmtId="0" fontId="9" fillId="7" borderId="1" xfId="0" applyFont="1" applyFill="1" applyBorder="1" applyAlignment="1">
      <alignment horizontal="center" vertical="center" wrapText="1"/>
    </xf>
    <xf numFmtId="9" fontId="9" fillId="7" borderId="1" xfId="0" applyNumberFormat="1" applyFont="1" applyFill="1" applyBorder="1" applyAlignment="1">
      <alignment horizontal="center" vertical="center" wrapText="1"/>
    </xf>
    <xf numFmtId="0" fontId="9" fillId="6" borderId="1" xfId="0" applyFont="1" applyFill="1" applyBorder="1" applyAlignment="1">
      <alignment horizontal="center" vertical="center" wrapText="1"/>
    </xf>
    <xf numFmtId="9" fontId="9" fillId="6" borderId="1" xfId="0" applyNumberFormat="1" applyFont="1" applyFill="1" applyBorder="1" applyAlignment="1">
      <alignment horizontal="center" vertical="center" wrapText="1"/>
    </xf>
    <xf numFmtId="0" fontId="9" fillId="8" borderId="2" xfId="0" applyNumberFormat="1" applyFont="1" applyFill="1" applyBorder="1" applyAlignment="1">
      <alignment horizontal="center" vertical="center" wrapText="1"/>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9" fontId="9" fillId="8" borderId="1" xfId="0" applyNumberFormat="1" applyFont="1" applyFill="1" applyBorder="1" applyAlignment="1">
      <alignment vertical="center"/>
    </xf>
    <xf numFmtId="0" fontId="0" fillId="15" borderId="22" xfId="0" applyFill="1" applyBorder="1"/>
    <xf numFmtId="0" fontId="0" fillId="15" borderId="1" xfId="0" applyFill="1" applyBorder="1"/>
    <xf numFmtId="0" fontId="0" fillId="16" borderId="22" xfId="0" applyFill="1" applyBorder="1"/>
    <xf numFmtId="0" fontId="0" fillId="16" borderId="1" xfId="0" applyFill="1" applyBorder="1"/>
    <xf numFmtId="0" fontId="11" fillId="16" borderId="1" xfId="0" applyFont="1" applyFill="1" applyBorder="1" applyAlignment="1">
      <alignment horizontal="center" vertical="center"/>
    </xf>
    <xf numFmtId="0" fontId="0" fillId="4" borderId="33" xfId="0" applyFill="1" applyBorder="1"/>
    <xf numFmtId="0" fontId="0" fillId="13" borderId="33" xfId="0" applyFill="1" applyBorder="1"/>
    <xf numFmtId="0" fontId="0" fillId="13" borderId="34" xfId="0" applyFill="1" applyBorder="1"/>
    <xf numFmtId="0" fontId="0" fillId="6" borderId="22" xfId="0" applyFill="1" applyBorder="1"/>
    <xf numFmtId="0" fontId="0" fillId="6" borderId="7" xfId="0" applyFill="1" applyBorder="1"/>
    <xf numFmtId="0" fontId="0" fillId="6" borderId="6" xfId="0" applyFill="1" applyBorder="1"/>
    <xf numFmtId="0" fontId="0" fillId="7" borderId="25" xfId="0" applyFill="1" applyBorder="1"/>
    <xf numFmtId="0" fontId="0" fillId="7" borderId="24" xfId="0" applyFill="1" applyBorder="1"/>
    <xf numFmtId="0" fontId="11" fillId="7" borderId="24" xfId="0" applyFont="1" applyFill="1" applyBorder="1" applyAlignment="1">
      <alignment horizontal="center" vertical="center"/>
    </xf>
    <xf numFmtId="0" fontId="0" fillId="12" borderId="7" xfId="0" applyFill="1" applyBorder="1"/>
    <xf numFmtId="0" fontId="0" fillId="12" borderId="6" xfId="0" applyFill="1" applyBorder="1"/>
    <xf numFmtId="0" fontId="11" fillId="12" borderId="6" xfId="0" applyFont="1" applyFill="1" applyBorder="1" applyAlignment="1">
      <alignment horizontal="center" vertical="center"/>
    </xf>
    <xf numFmtId="0" fontId="11" fillId="14" borderId="24" xfId="0" applyFont="1" applyFill="1" applyBorder="1" applyAlignment="1">
      <alignment horizontal="center" vertical="center"/>
    </xf>
    <xf numFmtId="0" fontId="9" fillId="8"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0" fillId="11" borderId="16" xfId="0" applyFont="1" applyFill="1" applyBorder="1" applyAlignment="1">
      <alignment horizontal="center" vertical="top"/>
    </xf>
    <xf numFmtId="0" fontId="0" fillId="11" borderId="15" xfId="0" applyFont="1" applyFill="1" applyBorder="1" applyAlignment="1">
      <alignment horizontal="center" vertical="top"/>
    </xf>
    <xf numFmtId="0" fontId="0" fillId="11" borderId="15" xfId="0" applyFont="1" applyFill="1" applyBorder="1" applyAlignment="1">
      <alignment horizontal="center" vertical="top" wrapText="1"/>
    </xf>
    <xf numFmtId="0" fontId="0" fillId="11" borderId="14" xfId="0" applyFont="1" applyFill="1" applyBorder="1" applyAlignment="1">
      <alignment horizontal="center" vertical="top" wrapText="1"/>
    </xf>
    <xf numFmtId="0" fontId="3" fillId="11" borderId="15" xfId="0" applyFont="1" applyFill="1" applyBorder="1" applyAlignment="1">
      <alignment horizontal="center" vertical="top" wrapText="1"/>
    </xf>
    <xf numFmtId="0" fontId="11" fillId="15" borderId="1" xfId="0" applyFont="1" applyFill="1" applyBorder="1" applyAlignment="1">
      <alignment horizontal="center" vertical="center"/>
    </xf>
    <xf numFmtId="0" fontId="0" fillId="14" borderId="24" xfId="0" applyFont="1" applyFill="1" applyBorder="1"/>
    <xf numFmtId="0" fontId="0" fillId="9" borderId="6" xfId="0" applyFill="1" applyBorder="1"/>
    <xf numFmtId="0" fontId="11" fillId="9" borderId="6" xfId="0" applyFont="1" applyFill="1" applyBorder="1" applyAlignment="1">
      <alignment horizontal="center" vertical="center"/>
    </xf>
    <xf numFmtId="0" fontId="0" fillId="17" borderId="22" xfId="0" applyFill="1" applyBorder="1"/>
    <xf numFmtId="0" fontId="0" fillId="17" borderId="1" xfId="0" applyFill="1" applyBorder="1"/>
    <xf numFmtId="0" fontId="11" fillId="17" borderId="1" xfId="0" applyFont="1" applyFill="1" applyBorder="1" applyAlignment="1">
      <alignment horizontal="center" vertical="center"/>
    </xf>
    <xf numFmtId="0" fontId="11" fillId="4" borderId="1" xfId="0" applyFont="1" applyFill="1" applyBorder="1" applyAlignment="1">
      <alignment horizontal="center" vertical="center"/>
    </xf>
    <xf numFmtId="9" fontId="0" fillId="2" borderId="35" xfId="0" applyNumberFormat="1" applyFill="1" applyBorder="1"/>
    <xf numFmtId="9" fontId="9" fillId="8" borderId="3" xfId="0" applyNumberFormat="1" applyFont="1" applyFill="1" applyBorder="1" applyAlignment="1">
      <alignment vertical="center" wrapText="1"/>
    </xf>
    <xf numFmtId="9" fontId="9" fillId="4" borderId="1" xfId="0" applyNumberFormat="1" applyFont="1" applyFill="1" applyBorder="1" applyAlignment="1">
      <alignment vertical="center" wrapText="1"/>
    </xf>
    <xf numFmtId="0" fontId="0" fillId="18" borderId="25" xfId="0" applyFill="1" applyBorder="1"/>
    <xf numFmtId="0" fontId="0" fillId="18" borderId="24" xfId="0" applyFill="1" applyBorder="1"/>
    <xf numFmtId="0" fontId="11" fillId="18" borderId="24" xfId="0" applyFont="1" applyFill="1" applyBorder="1" applyAlignment="1">
      <alignment horizontal="center"/>
    </xf>
    <xf numFmtId="0" fontId="0" fillId="0" borderId="0" xfId="0" applyAlignment="1">
      <alignment vertical="top" wrapText="1"/>
    </xf>
    <xf numFmtId="0" fontId="0" fillId="0" borderId="1" xfId="0" applyBorder="1" applyAlignment="1">
      <alignment horizontal="left" vertical="top"/>
    </xf>
    <xf numFmtId="0" fontId="0" fillId="0" borderId="1" xfId="0" applyFont="1" applyBorder="1" applyAlignment="1">
      <alignment vertical="top" wrapText="1"/>
    </xf>
    <xf numFmtId="0" fontId="0" fillId="0" borderId="0" xfId="0" applyAlignment="1">
      <alignment vertical="top"/>
    </xf>
    <xf numFmtId="0" fontId="0" fillId="3" borderId="1" xfId="0" applyFill="1" applyBorder="1" applyAlignment="1">
      <alignment horizontal="left" vertical="top" wrapText="1"/>
    </xf>
    <xf numFmtId="0" fontId="14" fillId="0" borderId="1" xfId="0" applyFont="1" applyBorder="1" applyAlignment="1">
      <alignment vertical="top" wrapText="1"/>
    </xf>
    <xf numFmtId="0" fontId="10" fillId="2" borderId="1" xfId="0" applyFont="1" applyFill="1" applyBorder="1" applyAlignment="1">
      <alignment horizontal="center" vertical="center"/>
    </xf>
    <xf numFmtId="0" fontId="0" fillId="19" borderId="1" xfId="0" applyFill="1" applyBorder="1"/>
    <xf numFmtId="0" fontId="0" fillId="4" borderId="1" xfId="0" applyFont="1" applyFill="1" applyBorder="1" applyAlignment="1">
      <alignment vertical="top" wrapText="1"/>
    </xf>
    <xf numFmtId="0" fontId="0" fillId="5" borderId="1" xfId="0" applyFill="1" applyBorder="1" applyAlignment="1">
      <alignment vertical="top"/>
    </xf>
    <xf numFmtId="0" fontId="0" fillId="19" borderId="1" xfId="0" applyFill="1" applyBorder="1" applyAlignment="1">
      <alignment vertical="top"/>
    </xf>
    <xf numFmtId="0" fontId="0" fillId="19" borderId="1" xfId="0" applyFill="1" applyBorder="1" applyAlignment="1">
      <alignment vertical="top" wrapText="1"/>
    </xf>
    <xf numFmtId="0" fontId="10" fillId="2" borderId="1" xfId="0" applyFont="1" applyFill="1" applyBorder="1" applyAlignment="1">
      <alignment vertical="center"/>
    </xf>
    <xf numFmtId="0" fontId="0" fillId="13" borderId="1" xfId="0" applyFill="1" applyBorder="1" applyAlignment="1">
      <alignment vertical="top" wrapText="1"/>
    </xf>
    <xf numFmtId="0" fontId="0" fillId="0" borderId="0" xfId="0" applyAlignment="1"/>
    <xf numFmtId="0" fontId="3" fillId="13" borderId="1" xfId="0" applyFont="1" applyFill="1" applyBorder="1" applyAlignment="1">
      <alignment vertical="top"/>
    </xf>
    <xf numFmtId="0" fontId="10" fillId="10" borderId="16" xfId="0" applyFont="1" applyFill="1" applyBorder="1" applyAlignment="1">
      <alignment horizontal="center" vertical="center"/>
    </xf>
    <xf numFmtId="0" fontId="3" fillId="10" borderId="15" xfId="0" applyFont="1" applyFill="1" applyBorder="1" applyAlignment="1">
      <alignment horizontal="center" vertical="center"/>
    </xf>
    <xf numFmtId="0" fontId="3" fillId="10" borderId="14" xfId="0" applyFont="1" applyFill="1" applyBorder="1" applyAlignment="1">
      <alignment horizontal="center" vertical="center"/>
    </xf>
    <xf numFmtId="0" fontId="3" fillId="10" borderId="20" xfId="0" applyFont="1" applyFill="1" applyBorder="1" applyAlignment="1">
      <alignment horizontal="center" vertical="center"/>
    </xf>
    <xf numFmtId="0" fontId="3" fillId="10" borderId="19" xfId="0" applyFont="1" applyFill="1" applyBorder="1" applyAlignment="1">
      <alignment horizontal="center" vertical="center"/>
    </xf>
    <xf numFmtId="0" fontId="3" fillId="10" borderId="18" xfId="0" applyFont="1" applyFill="1" applyBorder="1" applyAlignment="1">
      <alignment horizontal="center" vertical="center"/>
    </xf>
    <xf numFmtId="0" fontId="0" fillId="0" borderId="21" xfId="0" applyBorder="1" applyAlignment="1">
      <alignment horizontal="center"/>
    </xf>
    <xf numFmtId="0" fontId="0" fillId="0" borderId="17" xfId="0" applyBorder="1" applyAlignment="1">
      <alignment horizontal="center"/>
    </xf>
    <xf numFmtId="0" fontId="11" fillId="13" borderId="3" xfId="0" applyFont="1" applyFill="1" applyBorder="1" applyAlignment="1">
      <alignment horizontal="center" vertical="center"/>
    </xf>
    <xf numFmtId="0" fontId="11" fillId="13" borderId="4" xfId="0" applyFont="1" applyFill="1" applyBorder="1" applyAlignment="1">
      <alignment horizontal="center" vertical="center"/>
    </xf>
    <xf numFmtId="0" fontId="11" fillId="13" borderId="23" xfId="0" applyFont="1" applyFill="1" applyBorder="1" applyAlignment="1">
      <alignment horizontal="center" vertical="center"/>
    </xf>
    <xf numFmtId="0" fontId="0" fillId="6" borderId="29" xfId="0" applyFill="1" applyBorder="1" applyAlignment="1">
      <alignment horizontal="center" vertical="center" wrapText="1"/>
    </xf>
    <xf numFmtId="0" fontId="0" fillId="6" borderId="28" xfId="0" applyFill="1" applyBorder="1" applyAlignment="1">
      <alignment horizontal="center" vertical="center"/>
    </xf>
    <xf numFmtId="0" fontId="0" fillId="6" borderId="5" xfId="0" applyFill="1" applyBorder="1" applyAlignment="1">
      <alignment horizontal="center" vertical="center"/>
    </xf>
    <xf numFmtId="0" fontId="0" fillId="7" borderId="29" xfId="0" applyFill="1" applyBorder="1" applyAlignment="1">
      <alignment horizontal="center" vertical="center" wrapText="1"/>
    </xf>
    <xf numFmtId="0" fontId="0" fillId="7" borderId="5" xfId="0" applyFill="1" applyBorder="1" applyAlignment="1">
      <alignment horizontal="center" vertical="center"/>
    </xf>
    <xf numFmtId="0" fontId="0" fillId="11" borderId="25" xfId="0" applyFill="1" applyBorder="1" applyAlignment="1">
      <alignment horizontal="center" vertical="center"/>
    </xf>
    <xf numFmtId="0" fontId="0" fillId="11" borderId="26" xfId="0" applyFill="1" applyBorder="1" applyAlignment="1">
      <alignment horizontal="center" vertical="center"/>
    </xf>
    <xf numFmtId="0" fontId="0" fillId="11" borderId="24" xfId="0" applyFill="1" applyBorder="1" applyAlignment="1">
      <alignment horizontal="center" vertical="center"/>
    </xf>
    <xf numFmtId="0" fontId="0" fillId="11" borderId="3" xfId="0" applyFill="1" applyBorder="1" applyAlignment="1">
      <alignment horizontal="center" vertical="center"/>
    </xf>
    <xf numFmtId="0" fontId="0" fillId="8" borderId="29" xfId="0" applyFill="1" applyBorder="1" applyAlignment="1">
      <alignment horizontal="center" vertical="center" wrapText="1"/>
    </xf>
    <xf numFmtId="0" fontId="0" fillId="8" borderId="10" xfId="0" applyFill="1" applyBorder="1" applyAlignment="1">
      <alignment horizontal="center" vertical="center" wrapText="1"/>
    </xf>
    <xf numFmtId="0" fontId="0" fillId="8" borderId="28" xfId="0" applyFill="1" applyBorder="1" applyAlignment="1">
      <alignment horizontal="center" vertical="center" wrapText="1"/>
    </xf>
    <xf numFmtId="0" fontId="0" fillId="8" borderId="5"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28" xfId="0" applyFill="1" applyBorder="1" applyAlignment="1">
      <alignment horizontal="center" vertical="center"/>
    </xf>
    <xf numFmtId="0" fontId="0" fillId="4" borderId="5" xfId="0" applyFill="1" applyBorder="1" applyAlignment="1">
      <alignment horizontal="center" vertical="center"/>
    </xf>
    <xf numFmtId="0" fontId="0" fillId="2" borderId="24" xfId="0" applyFill="1" applyBorder="1" applyAlignment="1">
      <alignment horizontal="center" vertical="center" wrapText="1"/>
    </xf>
    <xf numFmtId="0" fontId="0" fillId="2" borderId="3" xfId="0" applyFill="1" applyBorder="1" applyAlignment="1">
      <alignment horizontal="center" vertical="center" wrapText="1"/>
    </xf>
    <xf numFmtId="0" fontId="0" fillId="11" borderId="30" xfId="0" applyFill="1" applyBorder="1" applyAlignment="1">
      <alignment horizontal="center" vertical="center"/>
    </xf>
    <xf numFmtId="0" fontId="0" fillId="11" borderId="32" xfId="0" applyFill="1" applyBorder="1" applyAlignment="1">
      <alignment horizontal="center" vertical="center"/>
    </xf>
    <xf numFmtId="0" fontId="0" fillId="11" borderId="31" xfId="0" applyFill="1" applyBorder="1" applyAlignment="1">
      <alignment horizontal="center" vertical="center"/>
    </xf>
    <xf numFmtId="0" fontId="11" fillId="6" borderId="1" xfId="0" applyFont="1" applyFill="1" applyBorder="1" applyAlignment="1">
      <alignment horizontal="center" vertical="center"/>
    </xf>
    <xf numFmtId="0" fontId="11" fillId="6" borderId="6" xfId="0" applyFont="1" applyFill="1" applyBorder="1" applyAlignment="1">
      <alignment horizontal="center" vertical="center"/>
    </xf>
    <xf numFmtId="0" fontId="11" fillId="4" borderId="1" xfId="0" applyFont="1" applyFill="1" applyBorder="1" applyAlignment="1">
      <alignment horizontal="center" vertical="center"/>
    </xf>
    <xf numFmtId="9" fontId="9" fillId="6" borderId="1" xfId="0" applyNumberFormat="1" applyFont="1" applyFill="1" applyBorder="1" applyAlignment="1">
      <alignment horizontal="center" vertical="center"/>
    </xf>
    <xf numFmtId="0" fontId="9" fillId="6" borderId="1" xfId="0" applyFont="1" applyFill="1" applyBorder="1" applyAlignment="1">
      <alignment horizontal="center" vertical="center"/>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2" xfId="0" applyFont="1" applyFill="1" applyBorder="1" applyAlignment="1">
      <alignment horizontal="center" vertical="center" wrapText="1"/>
    </xf>
    <xf numFmtId="9" fontId="9" fillId="4" borderId="3" xfId="0" applyNumberFormat="1" applyFont="1" applyFill="1" applyBorder="1" applyAlignment="1">
      <alignment horizontal="center" vertical="center" wrapText="1"/>
    </xf>
    <xf numFmtId="9" fontId="9" fillId="4" borderId="4" xfId="0" applyNumberFormat="1" applyFont="1" applyFill="1" applyBorder="1" applyAlignment="1">
      <alignment horizontal="center" vertical="center" wrapText="1"/>
    </xf>
    <xf numFmtId="9" fontId="9" fillId="4" borderId="2" xfId="0" applyNumberFormat="1" applyFont="1" applyFill="1" applyBorder="1" applyAlignment="1">
      <alignment horizontal="center" vertical="center" wrapText="1"/>
    </xf>
  </cellXfs>
  <cellStyles count="1">
    <cellStyle name="Standaard" xfId="0" builtinId="0"/>
  </cellStyles>
  <dxfs count="0"/>
  <tableStyles count="0" defaultTableStyle="TableStyleMedium2" defaultPivotStyle="PivotStyleLight16"/>
  <colors>
    <mruColors>
      <color rgb="FFAE2894"/>
      <color rgb="FFFF3300"/>
      <color rgb="FFCE30B0"/>
      <color rgb="FFD23EB6"/>
      <color rgb="FFDA60C3"/>
      <color rgb="FF4E1243"/>
      <color rgb="FFFFFF99"/>
      <color rgb="FFFFFFCC"/>
      <color rgb="FFFFFFFF"/>
      <color rgb="FFE6A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
  <sheetViews>
    <sheetView workbookViewId="0">
      <pane ySplit="2" topLeftCell="A3" activePane="bottomLeft" state="frozen"/>
      <selection pane="bottomLeft" activeCell="I11" sqref="I11"/>
    </sheetView>
  </sheetViews>
  <sheetFormatPr defaultRowHeight="15" x14ac:dyDescent="0.25"/>
  <cols>
    <col min="1" max="1" width="11" bestFit="1" customWidth="1"/>
    <col min="2" max="2" width="10" bestFit="1" customWidth="1"/>
    <col min="3" max="3" width="12.42578125" bestFit="1" customWidth="1"/>
    <col min="4" max="4" width="14.42578125" customWidth="1"/>
    <col min="5" max="5" width="7.5703125" bestFit="1" customWidth="1"/>
    <col min="6" max="6" width="11.5703125" customWidth="1"/>
    <col min="7" max="7" width="6.5703125" customWidth="1"/>
    <col min="8" max="8" width="14.7109375" customWidth="1"/>
    <col min="9" max="9" width="11.28515625" bestFit="1" customWidth="1"/>
    <col min="11" max="11" width="10.42578125" customWidth="1"/>
    <col min="12" max="12" width="13.7109375" customWidth="1"/>
    <col min="13" max="13" width="14.140625" customWidth="1"/>
  </cols>
  <sheetData>
    <row r="1" spans="1:13" ht="31.5" customHeight="1" thickBot="1" x14ac:dyDescent="0.3">
      <c r="A1" s="125"/>
      <c r="B1" s="119" t="s">
        <v>49</v>
      </c>
      <c r="C1" s="120"/>
      <c r="D1" s="120"/>
      <c r="E1" s="120"/>
      <c r="F1" s="120"/>
      <c r="G1" s="121"/>
      <c r="H1" s="122" t="s">
        <v>79</v>
      </c>
      <c r="I1" s="123"/>
      <c r="J1" s="123"/>
      <c r="K1" s="123"/>
      <c r="L1" s="123"/>
      <c r="M1" s="124"/>
    </row>
    <row r="2" spans="1:13" ht="48.75" customHeight="1" thickBot="1" x14ac:dyDescent="0.3">
      <c r="A2" s="126"/>
      <c r="B2" s="84" t="s">
        <v>48</v>
      </c>
      <c r="C2" s="85" t="s">
        <v>47</v>
      </c>
      <c r="D2" s="86" t="s">
        <v>46</v>
      </c>
      <c r="E2" s="86" t="s">
        <v>45</v>
      </c>
      <c r="F2" s="86" t="s">
        <v>44</v>
      </c>
      <c r="G2" s="87" t="s">
        <v>43</v>
      </c>
      <c r="H2" s="29" t="s">
        <v>42</v>
      </c>
      <c r="I2" s="88" t="s">
        <v>41</v>
      </c>
      <c r="J2" s="86" t="s">
        <v>40</v>
      </c>
      <c r="K2" s="86" t="s">
        <v>39</v>
      </c>
      <c r="L2" s="86" t="s">
        <v>38</v>
      </c>
      <c r="M2" s="87" t="s">
        <v>37</v>
      </c>
    </row>
    <row r="3" spans="1:13" ht="36.75" customHeight="1" x14ac:dyDescent="0.25">
      <c r="A3" s="28" t="s">
        <v>36</v>
      </c>
      <c r="B3" s="27">
        <v>23</v>
      </c>
      <c r="C3" s="26">
        <v>18</v>
      </c>
      <c r="D3" s="26">
        <v>2</v>
      </c>
      <c r="E3" s="24">
        <v>7</v>
      </c>
      <c r="F3" s="24">
        <v>32</v>
      </c>
      <c r="G3" s="23">
        <v>9</v>
      </c>
      <c r="H3" s="25">
        <v>36</v>
      </c>
      <c r="I3" s="24">
        <v>24</v>
      </c>
      <c r="J3" s="24">
        <v>17</v>
      </c>
      <c r="K3" s="24">
        <v>7</v>
      </c>
      <c r="L3" s="24">
        <v>4</v>
      </c>
      <c r="M3" s="23">
        <v>2</v>
      </c>
    </row>
    <row r="4" spans="1:13" ht="29.25" customHeight="1" thickBot="1" x14ac:dyDescent="0.3">
      <c r="A4" s="22" t="s">
        <v>35</v>
      </c>
      <c r="B4" s="21">
        <f>23/41</f>
        <v>0.56097560975609762</v>
      </c>
      <c r="C4" s="17">
        <v>0.43902439024390244</v>
      </c>
      <c r="D4" s="17"/>
      <c r="E4" s="20"/>
      <c r="F4" s="17">
        <f>32/41</f>
        <v>0.78048780487804881</v>
      </c>
      <c r="G4" s="16">
        <f>9/41</f>
        <v>0.21951219512195122</v>
      </c>
      <c r="H4" s="19"/>
      <c r="I4" s="18">
        <f>+I3/H3</f>
        <v>0.66666666666666663</v>
      </c>
      <c r="J4" s="17">
        <v>0.89473684210526316</v>
      </c>
      <c r="K4" s="17">
        <f>7/17</f>
        <v>0.41176470588235292</v>
      </c>
      <c r="L4" s="17">
        <f>4/7</f>
        <v>0.5714285714285714</v>
      </c>
      <c r="M4" s="16">
        <v>0.22222222222222221</v>
      </c>
    </row>
  </sheetData>
  <mergeCells count="3">
    <mergeCell ref="B1:G1"/>
    <mergeCell ref="H1:M1"/>
    <mergeCell ref="A1:A2"/>
  </mergeCells>
  <pageMargins left="0.7" right="0.7" top="0.75" bottom="0.75" header="0.3" footer="0.3"/>
  <pageSetup paperSize="9" orientation="portrait" horizontalDpi="0"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0"/>
  <sheetViews>
    <sheetView zoomScaleNormal="100" workbookViewId="0">
      <selection activeCell="C20" sqref="C20"/>
    </sheetView>
  </sheetViews>
  <sheetFormatPr defaultRowHeight="15" x14ac:dyDescent="0.25"/>
  <cols>
    <col min="1" max="1" width="6.28515625" bestFit="1" customWidth="1"/>
    <col min="2" max="2" width="26.85546875" bestFit="1" customWidth="1"/>
    <col min="3" max="5" width="8.7109375" customWidth="1"/>
    <col min="6" max="6" width="10.7109375" customWidth="1"/>
    <col min="7" max="7" width="14.85546875" customWidth="1"/>
    <col min="8" max="8" width="44.42578125" customWidth="1"/>
    <col min="9" max="9" width="6.42578125" bestFit="1" customWidth="1"/>
  </cols>
  <sheetData>
    <row r="1" spans="1:9" ht="27" customHeight="1" x14ac:dyDescent="0.25">
      <c r="A1" s="135" t="s">
        <v>78</v>
      </c>
      <c r="B1" s="137" t="s">
        <v>77</v>
      </c>
      <c r="C1" s="148" t="s">
        <v>76</v>
      </c>
      <c r="D1" s="149"/>
      <c r="E1" s="149"/>
      <c r="F1" s="149"/>
      <c r="G1" s="150"/>
      <c r="H1" s="146" t="s">
        <v>75</v>
      </c>
      <c r="I1" s="146"/>
    </row>
    <row r="2" spans="1:9" ht="17.25" customHeight="1" thickBot="1" x14ac:dyDescent="0.3">
      <c r="A2" s="136"/>
      <c r="B2" s="138"/>
      <c r="C2" s="46" t="s">
        <v>74</v>
      </c>
      <c r="D2" s="46" t="s">
        <v>73</v>
      </c>
      <c r="E2" s="46" t="s">
        <v>72</v>
      </c>
      <c r="F2" s="46" t="s">
        <v>71</v>
      </c>
      <c r="G2" s="47" t="s">
        <v>70</v>
      </c>
      <c r="H2" s="147"/>
      <c r="I2" s="147"/>
    </row>
    <row r="3" spans="1:9" ht="17.25" customHeight="1" x14ac:dyDescent="0.25">
      <c r="A3" s="44">
        <v>14</v>
      </c>
      <c r="B3" s="90" t="s">
        <v>68</v>
      </c>
      <c r="C3" s="43">
        <v>19</v>
      </c>
      <c r="D3" s="43">
        <v>4</v>
      </c>
      <c r="E3" s="43">
        <v>1</v>
      </c>
      <c r="F3" s="43"/>
      <c r="G3" s="81">
        <v>1</v>
      </c>
      <c r="H3" s="139" t="s">
        <v>80</v>
      </c>
      <c r="I3" s="97">
        <f>19/36</f>
        <v>0.52777777777777779</v>
      </c>
    </row>
    <row r="4" spans="1:9" ht="17.25" customHeight="1" x14ac:dyDescent="0.25">
      <c r="A4" s="93">
        <v>5</v>
      </c>
      <c r="B4" s="94" t="s">
        <v>69</v>
      </c>
      <c r="C4" s="94">
        <v>18</v>
      </c>
      <c r="D4" s="94">
        <v>4</v>
      </c>
      <c r="E4" s="94">
        <v>2</v>
      </c>
      <c r="F4" s="94"/>
      <c r="G4" s="95">
        <v>2</v>
      </c>
      <c r="H4" s="140"/>
      <c r="I4" s="35">
        <f>18/36</f>
        <v>0.5</v>
      </c>
    </row>
    <row r="5" spans="1:9" ht="17.25" customHeight="1" x14ac:dyDescent="0.3">
      <c r="A5" s="41">
        <v>15</v>
      </c>
      <c r="B5" s="40" t="s">
        <v>67</v>
      </c>
      <c r="C5" s="39">
        <v>15</v>
      </c>
      <c r="D5" s="39">
        <v>7</v>
      </c>
      <c r="E5" s="39">
        <v>1</v>
      </c>
      <c r="F5" s="39">
        <v>1</v>
      </c>
      <c r="G5" s="48">
        <v>3</v>
      </c>
      <c r="H5" s="141"/>
      <c r="I5" s="35">
        <f>15/36</f>
        <v>0.41666666666666669</v>
      </c>
    </row>
    <row r="6" spans="1:9" ht="17.25" customHeight="1" x14ac:dyDescent="0.25">
      <c r="A6" s="38">
        <v>1</v>
      </c>
      <c r="B6" s="37" t="s">
        <v>66</v>
      </c>
      <c r="C6" s="37">
        <v>14</v>
      </c>
      <c r="D6" s="37">
        <v>8</v>
      </c>
      <c r="E6" s="37">
        <v>1</v>
      </c>
      <c r="F6" s="37">
        <v>1</v>
      </c>
      <c r="G6" s="52">
        <v>4</v>
      </c>
      <c r="H6" s="141"/>
      <c r="I6" s="35">
        <f>14/36</f>
        <v>0.3888888888888889</v>
      </c>
    </row>
    <row r="7" spans="1:9" ht="17.25" customHeight="1" x14ac:dyDescent="0.25">
      <c r="A7" s="64">
        <v>8</v>
      </c>
      <c r="B7" s="65" t="s">
        <v>65</v>
      </c>
      <c r="C7" s="65">
        <v>13</v>
      </c>
      <c r="D7" s="65">
        <v>8</v>
      </c>
      <c r="E7" s="65">
        <v>3</v>
      </c>
      <c r="F7" s="65"/>
      <c r="G7" s="89">
        <v>5</v>
      </c>
      <c r="H7" s="141"/>
      <c r="I7" s="35">
        <v>0.3611111111111111</v>
      </c>
    </row>
    <row r="8" spans="1:9" ht="17.25" customHeight="1" x14ac:dyDescent="0.25">
      <c r="A8" s="66">
        <v>11</v>
      </c>
      <c r="B8" s="67" t="s">
        <v>63</v>
      </c>
      <c r="C8" s="67">
        <v>12</v>
      </c>
      <c r="D8" s="67">
        <v>8</v>
      </c>
      <c r="E8" s="67">
        <v>4</v>
      </c>
      <c r="F8" s="67"/>
      <c r="G8" s="68">
        <v>6</v>
      </c>
      <c r="H8" s="141"/>
      <c r="I8" s="35">
        <v>0.33333333333333331</v>
      </c>
    </row>
    <row r="9" spans="1:9" ht="17.25" customHeight="1" thickBot="1" x14ac:dyDescent="0.3">
      <c r="A9" s="36">
        <v>7</v>
      </c>
      <c r="B9" s="91" t="s">
        <v>64</v>
      </c>
      <c r="C9" s="91">
        <v>11</v>
      </c>
      <c r="D9" s="91">
        <v>13</v>
      </c>
      <c r="E9" s="91">
        <v>0</v>
      </c>
      <c r="F9" s="91"/>
      <c r="G9" s="92">
        <v>7</v>
      </c>
      <c r="H9" s="142"/>
      <c r="I9" s="35">
        <f>11/36</f>
        <v>0.30555555555555558</v>
      </c>
    </row>
    <row r="10" spans="1:9" ht="17.25" customHeight="1" x14ac:dyDescent="0.25">
      <c r="A10" s="69">
        <v>6</v>
      </c>
      <c r="B10" s="50" t="s">
        <v>58</v>
      </c>
      <c r="C10" s="49">
        <v>10</v>
      </c>
      <c r="D10" s="49">
        <v>12</v>
      </c>
      <c r="E10" s="49">
        <v>2</v>
      </c>
      <c r="F10" s="49"/>
      <c r="G10" s="96">
        <v>8</v>
      </c>
      <c r="H10" s="143" t="s">
        <v>81</v>
      </c>
      <c r="I10" s="97">
        <f>10/36</f>
        <v>0.27777777777777779</v>
      </c>
    </row>
    <row r="11" spans="1:9" ht="17.25" customHeight="1" x14ac:dyDescent="0.25">
      <c r="A11" s="50">
        <v>19</v>
      </c>
      <c r="B11" s="49" t="s">
        <v>62</v>
      </c>
      <c r="C11" s="49">
        <v>9</v>
      </c>
      <c r="D11" s="49">
        <v>13</v>
      </c>
      <c r="E11" s="49">
        <v>2</v>
      </c>
      <c r="F11" s="49"/>
      <c r="G11" s="153">
        <v>9</v>
      </c>
      <c r="H11" s="144"/>
      <c r="I11" s="35">
        <f>9/36</f>
        <v>0.25</v>
      </c>
    </row>
    <row r="12" spans="1:9" ht="17.25" customHeight="1" x14ac:dyDescent="0.25">
      <c r="A12" s="50">
        <v>2</v>
      </c>
      <c r="B12" s="49" t="s">
        <v>61</v>
      </c>
      <c r="C12" s="49">
        <v>9</v>
      </c>
      <c r="D12" s="49">
        <v>12</v>
      </c>
      <c r="E12" s="49">
        <v>2</v>
      </c>
      <c r="F12" s="49">
        <v>1</v>
      </c>
      <c r="G12" s="153"/>
      <c r="H12" s="144"/>
      <c r="I12" s="42"/>
    </row>
    <row r="13" spans="1:9" ht="17.25" customHeight="1" x14ac:dyDescent="0.25">
      <c r="A13" s="70">
        <v>16</v>
      </c>
      <c r="B13" s="34" t="s">
        <v>60</v>
      </c>
      <c r="C13" s="33">
        <v>8</v>
      </c>
      <c r="D13" s="33">
        <v>13</v>
      </c>
      <c r="E13" s="33">
        <v>2</v>
      </c>
      <c r="F13" s="33">
        <v>1</v>
      </c>
      <c r="G13" s="127">
        <v>10</v>
      </c>
      <c r="H13" s="144"/>
      <c r="I13" s="35">
        <f>8/36</f>
        <v>0.22222222222222221</v>
      </c>
    </row>
    <row r="14" spans="1:9" ht="17.25" customHeight="1" x14ac:dyDescent="0.25">
      <c r="A14" s="70">
        <v>12</v>
      </c>
      <c r="B14" s="34" t="s">
        <v>59</v>
      </c>
      <c r="C14" s="33">
        <v>8</v>
      </c>
      <c r="D14" s="33">
        <v>12</v>
      </c>
      <c r="E14" s="33">
        <v>3</v>
      </c>
      <c r="F14" s="33">
        <v>1</v>
      </c>
      <c r="G14" s="128"/>
      <c r="H14" s="144"/>
      <c r="I14" s="35"/>
    </row>
    <row r="15" spans="1:9" ht="17.25" customHeight="1" thickBot="1" x14ac:dyDescent="0.3">
      <c r="A15" s="71">
        <v>13</v>
      </c>
      <c r="B15" s="32" t="s">
        <v>57</v>
      </c>
      <c r="C15" s="31">
        <v>8</v>
      </c>
      <c r="D15" s="31">
        <v>10</v>
      </c>
      <c r="E15" s="31">
        <v>6</v>
      </c>
      <c r="F15" s="31"/>
      <c r="G15" s="129"/>
      <c r="H15" s="145"/>
      <c r="I15" s="35"/>
    </row>
    <row r="16" spans="1:9" ht="17.25" customHeight="1" x14ac:dyDescent="0.25">
      <c r="A16" s="75">
        <v>10</v>
      </c>
      <c r="B16" s="76" t="s">
        <v>56</v>
      </c>
      <c r="C16" s="76">
        <v>7</v>
      </c>
      <c r="D16" s="76">
        <v>13</v>
      </c>
      <c r="E16" s="76">
        <v>4</v>
      </c>
      <c r="F16" s="76"/>
      <c r="G16" s="77">
        <v>11</v>
      </c>
      <c r="H16" s="133" t="s">
        <v>55</v>
      </c>
      <c r="I16" s="35">
        <f>7/36</f>
        <v>0.19444444444444445</v>
      </c>
    </row>
    <row r="17" spans="1:9" ht="17.25" customHeight="1" thickBot="1" x14ac:dyDescent="0.3">
      <c r="A17" s="78">
        <v>17</v>
      </c>
      <c r="B17" s="79" t="s">
        <v>54</v>
      </c>
      <c r="C17" s="79">
        <v>6</v>
      </c>
      <c r="D17" s="79">
        <v>12</v>
      </c>
      <c r="E17" s="79">
        <v>6</v>
      </c>
      <c r="F17" s="79"/>
      <c r="G17" s="80">
        <v>12</v>
      </c>
      <c r="H17" s="134"/>
      <c r="I17" s="35">
        <f>6/36</f>
        <v>0.16666666666666666</v>
      </c>
    </row>
    <row r="18" spans="1:9" ht="17.25" customHeight="1" x14ac:dyDescent="0.3">
      <c r="A18" s="100">
        <v>4</v>
      </c>
      <c r="B18" s="101" t="s">
        <v>53</v>
      </c>
      <c r="C18" s="101">
        <v>5</v>
      </c>
      <c r="D18" s="101">
        <v>13</v>
      </c>
      <c r="E18" s="101">
        <v>6</v>
      </c>
      <c r="F18" s="101"/>
      <c r="G18" s="102">
        <v>13</v>
      </c>
      <c r="H18" s="130" t="s">
        <v>52</v>
      </c>
      <c r="I18" s="35">
        <f>5/36</f>
        <v>0.1388888888888889</v>
      </c>
    </row>
    <row r="19" spans="1:9" ht="17.25" customHeight="1" x14ac:dyDescent="0.25">
      <c r="A19" s="72">
        <v>18</v>
      </c>
      <c r="B19" s="30" t="s">
        <v>51</v>
      </c>
      <c r="C19" s="30">
        <v>4</v>
      </c>
      <c r="D19" s="30">
        <v>17</v>
      </c>
      <c r="E19" s="30">
        <v>3</v>
      </c>
      <c r="F19" s="30"/>
      <c r="G19" s="151">
        <v>14</v>
      </c>
      <c r="H19" s="131"/>
      <c r="I19" s="35">
        <f>4/36</f>
        <v>0.1111111111111111</v>
      </c>
    </row>
    <row r="20" spans="1:9" ht="17.25" customHeight="1" thickBot="1" x14ac:dyDescent="0.3">
      <c r="A20" s="73">
        <v>3</v>
      </c>
      <c r="B20" s="74" t="s">
        <v>50</v>
      </c>
      <c r="C20" s="74">
        <v>4</v>
      </c>
      <c r="D20" s="74">
        <v>13</v>
      </c>
      <c r="E20" s="74">
        <v>6</v>
      </c>
      <c r="F20" s="74">
        <v>1</v>
      </c>
      <c r="G20" s="152"/>
      <c r="H20" s="132"/>
      <c r="I20" s="45"/>
    </row>
  </sheetData>
  <mergeCells count="11">
    <mergeCell ref="G13:G15"/>
    <mergeCell ref="H18:H20"/>
    <mergeCell ref="H16:H17"/>
    <mergeCell ref="A1:A2"/>
    <mergeCell ref="B1:B2"/>
    <mergeCell ref="H3:H9"/>
    <mergeCell ref="H10:H15"/>
    <mergeCell ref="H1:I2"/>
    <mergeCell ref="C1:G1"/>
    <mergeCell ref="G19:G20"/>
    <mergeCell ref="G11:G12"/>
  </mergeCells>
  <pageMargins left="0.7" right="0.7" top="0.75" bottom="0.75" header="0.3" footer="0.3"/>
  <pageSetup paperSize="9" orientation="portrait" horizontalDpi="0"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9"/>
  <sheetViews>
    <sheetView tabSelected="1" topLeftCell="F1" zoomScale="76" zoomScaleNormal="76" workbookViewId="0">
      <pane ySplit="1" topLeftCell="A2" activePane="bottomLeft" state="frozen"/>
      <selection pane="bottomLeft" activeCell="G9" sqref="G9"/>
    </sheetView>
  </sheetViews>
  <sheetFormatPr defaultRowHeight="15" x14ac:dyDescent="0.25"/>
  <cols>
    <col min="1" max="1" width="4.42578125" customWidth="1"/>
    <col min="2" max="2" width="64.85546875" customWidth="1"/>
    <col min="3" max="3" width="11" bestFit="1" customWidth="1"/>
    <col min="4" max="4" width="9.7109375" bestFit="1" customWidth="1"/>
    <col min="5" max="5" width="131" customWidth="1"/>
    <col min="6" max="6" width="65.85546875" customWidth="1"/>
    <col min="7" max="7" width="81" customWidth="1"/>
  </cols>
  <sheetData>
    <row r="1" spans="1:7" ht="31.5" customHeight="1" x14ac:dyDescent="0.25">
      <c r="A1" s="115" t="s">
        <v>2</v>
      </c>
      <c r="B1" s="109" t="s">
        <v>101</v>
      </c>
      <c r="C1" s="109" t="s">
        <v>83</v>
      </c>
      <c r="D1" s="109" t="s">
        <v>34</v>
      </c>
      <c r="E1" s="109" t="s">
        <v>33</v>
      </c>
      <c r="F1" s="109" t="s">
        <v>32</v>
      </c>
      <c r="G1" s="109" t="s">
        <v>1</v>
      </c>
    </row>
    <row r="2" spans="1:7" ht="92.25" customHeight="1" x14ac:dyDescent="0.25">
      <c r="A2" s="4">
        <v>14</v>
      </c>
      <c r="B2" s="5" t="s">
        <v>95</v>
      </c>
      <c r="C2" s="82">
        <v>1</v>
      </c>
      <c r="D2" s="98">
        <v>0.53</v>
      </c>
      <c r="E2" s="106" t="s">
        <v>87</v>
      </c>
      <c r="F2" s="5" t="s">
        <v>102</v>
      </c>
      <c r="G2" s="111" t="s">
        <v>85</v>
      </c>
    </row>
    <row r="3" spans="1:7" ht="281.25" customHeight="1" x14ac:dyDescent="0.25">
      <c r="A3" s="10">
        <v>5</v>
      </c>
      <c r="B3" s="5" t="s">
        <v>9</v>
      </c>
      <c r="C3" s="82">
        <v>2</v>
      </c>
      <c r="D3" s="53">
        <v>0.5</v>
      </c>
      <c r="E3" s="5" t="s">
        <v>100</v>
      </c>
      <c r="F3" s="108" t="s">
        <v>113</v>
      </c>
      <c r="G3" s="110"/>
    </row>
    <row r="4" spans="1:7" ht="83.25" customHeight="1" x14ac:dyDescent="0.25">
      <c r="A4" s="10">
        <v>15</v>
      </c>
      <c r="B4" s="5" t="s">
        <v>26</v>
      </c>
      <c r="C4" s="54">
        <v>3</v>
      </c>
      <c r="D4" s="55">
        <v>0.42</v>
      </c>
      <c r="E4" s="104" t="s">
        <v>87</v>
      </c>
      <c r="F4" s="5" t="s">
        <v>103</v>
      </c>
      <c r="G4" s="118" t="s">
        <v>27</v>
      </c>
    </row>
    <row r="5" spans="1:7" ht="192" customHeight="1" x14ac:dyDescent="0.25">
      <c r="A5" s="4">
        <v>1</v>
      </c>
      <c r="B5" s="5" t="s">
        <v>13</v>
      </c>
      <c r="C5" s="54">
        <v>4</v>
      </c>
      <c r="D5" s="53">
        <v>0.39</v>
      </c>
      <c r="E5" s="5" t="s">
        <v>94</v>
      </c>
      <c r="F5" s="108" t="s">
        <v>110</v>
      </c>
      <c r="G5" s="116" t="s">
        <v>119</v>
      </c>
    </row>
    <row r="6" spans="1:7" ht="192.75" customHeight="1" x14ac:dyDescent="0.25">
      <c r="A6" s="4">
        <v>8</v>
      </c>
      <c r="B6" s="9" t="s">
        <v>14</v>
      </c>
      <c r="C6" s="60">
        <v>5</v>
      </c>
      <c r="D6" s="53">
        <v>0.36</v>
      </c>
      <c r="E6" s="5" t="s">
        <v>96</v>
      </c>
      <c r="F6" s="108" t="s">
        <v>116</v>
      </c>
      <c r="G6" s="15" t="s">
        <v>122</v>
      </c>
    </row>
    <row r="7" spans="1:7" ht="409.5" customHeight="1" x14ac:dyDescent="0.25">
      <c r="A7" s="51">
        <v>11</v>
      </c>
      <c r="B7" s="9" t="s">
        <v>82</v>
      </c>
      <c r="C7" s="61">
        <v>6</v>
      </c>
      <c r="D7" s="63">
        <v>0.33</v>
      </c>
      <c r="E7" s="103" t="s">
        <v>97</v>
      </c>
      <c r="F7" s="108" t="s">
        <v>106</v>
      </c>
      <c r="G7" s="112"/>
    </row>
    <row r="8" spans="1:7" ht="100.5" customHeight="1" x14ac:dyDescent="0.25">
      <c r="A8" s="4">
        <v>7</v>
      </c>
      <c r="B8" s="9" t="s">
        <v>10</v>
      </c>
      <c r="C8" s="62">
        <v>7</v>
      </c>
      <c r="D8" s="63">
        <v>0.31</v>
      </c>
      <c r="E8" s="105" t="s">
        <v>98</v>
      </c>
      <c r="F8" s="108" t="s">
        <v>107</v>
      </c>
      <c r="G8" s="113"/>
    </row>
    <row r="9" spans="1:7" ht="244.5" customHeight="1" x14ac:dyDescent="0.25">
      <c r="A9" s="10">
        <v>6</v>
      </c>
      <c r="B9" s="105" t="s">
        <v>84</v>
      </c>
      <c r="C9" s="83">
        <v>8</v>
      </c>
      <c r="D9" s="99">
        <v>0.28000000000000003</v>
      </c>
      <c r="E9" s="103" t="s">
        <v>118</v>
      </c>
      <c r="F9" s="108" t="s">
        <v>120</v>
      </c>
      <c r="G9" s="15" t="s">
        <v>128</v>
      </c>
    </row>
    <row r="10" spans="1:7" ht="266.25" customHeight="1" x14ac:dyDescent="0.25">
      <c r="A10" s="4">
        <v>19</v>
      </c>
      <c r="B10" s="9" t="s">
        <v>90</v>
      </c>
      <c r="C10" s="156">
        <v>9</v>
      </c>
      <c r="D10" s="159">
        <v>0.25</v>
      </c>
      <c r="E10" s="5" t="s">
        <v>91</v>
      </c>
      <c r="F10" s="108" t="s">
        <v>104</v>
      </c>
      <c r="G10" s="114"/>
    </row>
    <row r="11" spans="1:7" ht="276.75" customHeight="1" x14ac:dyDescent="0.25">
      <c r="A11" s="10">
        <v>2</v>
      </c>
      <c r="B11" s="5" t="s">
        <v>6</v>
      </c>
      <c r="C11" s="158"/>
      <c r="D11" s="161"/>
      <c r="E11" s="103" t="s">
        <v>114</v>
      </c>
      <c r="F11" s="108" t="s">
        <v>127</v>
      </c>
      <c r="G11" s="113"/>
    </row>
    <row r="12" spans="1:7" ht="164.25" customHeight="1" x14ac:dyDescent="0.25">
      <c r="A12" s="51">
        <v>16</v>
      </c>
      <c r="B12" s="9" t="s">
        <v>22</v>
      </c>
      <c r="C12" s="156">
        <v>10</v>
      </c>
      <c r="D12" s="159">
        <v>0.22</v>
      </c>
      <c r="E12" s="5" t="s">
        <v>92</v>
      </c>
      <c r="F12" s="108" t="s">
        <v>105</v>
      </c>
      <c r="G12" s="113"/>
    </row>
    <row r="13" spans="1:7" ht="78.75" customHeight="1" x14ac:dyDescent="0.25">
      <c r="A13" s="10">
        <v>12</v>
      </c>
      <c r="B13" s="5" t="s">
        <v>18</v>
      </c>
      <c r="C13" s="157"/>
      <c r="D13" s="160"/>
      <c r="E13" s="103" t="s">
        <v>89</v>
      </c>
      <c r="F13" s="108" t="s">
        <v>108</v>
      </c>
      <c r="G13" s="113"/>
    </row>
    <row r="14" spans="1:7" ht="133.5" customHeight="1" x14ac:dyDescent="0.25">
      <c r="A14" s="10">
        <v>13</v>
      </c>
      <c r="B14" s="5" t="s">
        <v>21</v>
      </c>
      <c r="C14" s="158"/>
      <c r="D14" s="161"/>
      <c r="E14" s="5" t="s">
        <v>88</v>
      </c>
      <c r="F14" s="108" t="s">
        <v>109</v>
      </c>
      <c r="G14" s="37"/>
    </row>
    <row r="15" spans="1:7" ht="117" customHeight="1" x14ac:dyDescent="0.25">
      <c r="A15" s="10">
        <v>10</v>
      </c>
      <c r="B15" s="9" t="s">
        <v>17</v>
      </c>
      <c r="C15" s="56">
        <v>11</v>
      </c>
      <c r="D15" s="57">
        <v>0.19</v>
      </c>
      <c r="E15" s="5" t="s">
        <v>86</v>
      </c>
      <c r="F15" s="108" t="s">
        <v>115</v>
      </c>
      <c r="G15" s="15" t="s">
        <v>121</v>
      </c>
    </row>
    <row r="16" spans="1:7" ht="408" customHeight="1" x14ac:dyDescent="0.25">
      <c r="A16" s="10">
        <v>17</v>
      </c>
      <c r="B16" s="5" t="s">
        <v>23</v>
      </c>
      <c r="C16" s="56">
        <v>12</v>
      </c>
      <c r="D16" s="57">
        <v>0.17</v>
      </c>
      <c r="E16" s="105" t="s">
        <v>93</v>
      </c>
      <c r="F16" s="108" t="s">
        <v>123</v>
      </c>
      <c r="G16" s="113"/>
    </row>
    <row r="17" spans="1:9" ht="132" customHeight="1" x14ac:dyDescent="0.25">
      <c r="A17" s="10">
        <v>4</v>
      </c>
      <c r="B17" s="8" t="s">
        <v>8</v>
      </c>
      <c r="C17" s="58">
        <v>13</v>
      </c>
      <c r="D17" s="59">
        <v>0.14000000000000001</v>
      </c>
      <c r="E17" s="105" t="s">
        <v>99</v>
      </c>
      <c r="F17" s="108" t="s">
        <v>111</v>
      </c>
      <c r="G17" s="110"/>
    </row>
    <row r="18" spans="1:9" ht="204" customHeight="1" x14ac:dyDescent="0.25">
      <c r="A18" s="10">
        <v>18</v>
      </c>
      <c r="B18" s="9" t="s">
        <v>11</v>
      </c>
      <c r="C18" s="155">
        <v>14</v>
      </c>
      <c r="D18" s="154">
        <v>0.11</v>
      </c>
      <c r="E18" s="107" t="s">
        <v>125</v>
      </c>
      <c r="F18" s="108" t="s">
        <v>124</v>
      </c>
      <c r="G18" s="110"/>
    </row>
    <row r="19" spans="1:9" ht="305.25" customHeight="1" x14ac:dyDescent="0.25">
      <c r="A19" s="10">
        <v>3</v>
      </c>
      <c r="B19" s="6" t="s">
        <v>7</v>
      </c>
      <c r="C19" s="155"/>
      <c r="D19" s="155"/>
      <c r="E19" s="5" t="s">
        <v>117</v>
      </c>
      <c r="F19" s="108" t="s">
        <v>112</v>
      </c>
      <c r="G19" s="15" t="s">
        <v>126</v>
      </c>
      <c r="I19" s="117"/>
    </row>
  </sheetData>
  <mergeCells count="6">
    <mergeCell ref="D18:D19"/>
    <mergeCell ref="C18:C19"/>
    <mergeCell ref="C12:C14"/>
    <mergeCell ref="D12:D14"/>
    <mergeCell ref="C10:C11"/>
    <mergeCell ref="D10:D11"/>
  </mergeCells>
  <pageMargins left="0.70866141732283472" right="0.70866141732283472" top="0.74803149606299213" bottom="0.74803149606299213" header="0.31496062992125984" footer="0.31496062992125984"/>
  <pageSetup paperSize="9"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0"/>
  <sheetViews>
    <sheetView zoomScale="98" zoomScaleNormal="98" workbookViewId="0">
      <pane ySplit="1" topLeftCell="A3" activePane="bottomLeft" state="frozen"/>
      <selection pane="bottomLeft" activeCell="E6" sqref="E6"/>
    </sheetView>
  </sheetViews>
  <sheetFormatPr defaultRowHeight="15" x14ac:dyDescent="0.25"/>
  <cols>
    <col min="1" max="1" width="2.85546875" bestFit="1" customWidth="1"/>
    <col min="2" max="2" width="71.28515625" customWidth="1"/>
    <col min="3" max="3" width="7.42578125" customWidth="1"/>
    <col min="4" max="4" width="10.42578125" bestFit="1" customWidth="1"/>
    <col min="5" max="5" width="44.85546875" customWidth="1"/>
    <col min="6" max="6" width="6.7109375" customWidth="1"/>
    <col min="7" max="7" width="47.7109375" customWidth="1"/>
  </cols>
  <sheetData>
    <row r="1" spans="1:7" x14ac:dyDescent="0.25">
      <c r="A1" s="1" t="s">
        <v>2</v>
      </c>
      <c r="B1" s="2" t="s">
        <v>5</v>
      </c>
      <c r="C1" s="3" t="s">
        <v>0</v>
      </c>
      <c r="D1" s="1" t="s">
        <v>24</v>
      </c>
      <c r="E1" s="2" t="s">
        <v>4</v>
      </c>
      <c r="F1" s="1" t="s">
        <v>3</v>
      </c>
      <c r="G1" s="2" t="s">
        <v>1</v>
      </c>
    </row>
    <row r="2" spans="1:7" ht="141.75" customHeight="1" x14ac:dyDescent="0.25">
      <c r="A2" s="4">
        <v>1</v>
      </c>
      <c r="B2" s="5" t="s">
        <v>13</v>
      </c>
      <c r="C2" s="4"/>
      <c r="D2" s="4"/>
      <c r="E2" s="4"/>
      <c r="F2" s="4"/>
      <c r="G2" s="4"/>
    </row>
    <row r="3" spans="1:7" ht="38.25" customHeight="1" x14ac:dyDescent="0.25">
      <c r="A3" s="4">
        <v>2</v>
      </c>
      <c r="B3" s="5" t="s">
        <v>6</v>
      </c>
      <c r="C3" s="4"/>
      <c r="D3" s="4"/>
      <c r="E3" s="4"/>
      <c r="F3" s="4"/>
      <c r="G3" s="4"/>
    </row>
    <row r="4" spans="1:7" ht="49.5" customHeight="1" x14ac:dyDescent="0.25">
      <c r="A4" s="4">
        <v>3</v>
      </c>
      <c r="B4" s="6" t="s">
        <v>7</v>
      </c>
      <c r="C4" s="7"/>
      <c r="D4" s="7"/>
      <c r="E4" s="4"/>
      <c r="F4" s="4"/>
      <c r="G4" s="4"/>
    </row>
    <row r="5" spans="1:7" ht="48" customHeight="1" x14ac:dyDescent="0.25">
      <c r="A5" s="4">
        <v>4</v>
      </c>
      <c r="B5" s="8" t="s">
        <v>8</v>
      </c>
      <c r="C5" s="7"/>
      <c r="D5" s="7"/>
      <c r="E5" s="4"/>
      <c r="F5" s="4"/>
      <c r="G5" s="4"/>
    </row>
    <row r="6" spans="1:7" ht="95.25" customHeight="1" x14ac:dyDescent="0.25">
      <c r="A6" s="4">
        <v>5</v>
      </c>
      <c r="B6" s="5" t="s">
        <v>9</v>
      </c>
      <c r="C6" s="4"/>
      <c r="D6" s="4"/>
      <c r="E6" s="4"/>
      <c r="F6" s="4"/>
      <c r="G6" s="4"/>
    </row>
    <row r="7" spans="1:7" ht="109.5" customHeight="1" x14ac:dyDescent="0.25">
      <c r="A7" s="10">
        <v>6</v>
      </c>
      <c r="B7" s="9" t="s">
        <v>19</v>
      </c>
      <c r="C7" s="4"/>
      <c r="D7" s="4"/>
      <c r="E7" s="4"/>
      <c r="F7" s="4"/>
      <c r="G7" s="4"/>
    </row>
    <row r="8" spans="1:7" ht="47.25" customHeight="1" x14ac:dyDescent="0.25">
      <c r="A8" s="4">
        <v>7</v>
      </c>
      <c r="B8" s="9" t="s">
        <v>10</v>
      </c>
      <c r="C8" s="4"/>
      <c r="D8" s="4"/>
      <c r="E8" s="4"/>
      <c r="F8" s="4"/>
      <c r="G8" s="4"/>
    </row>
    <row r="9" spans="1:7" ht="32.25" customHeight="1" x14ac:dyDescent="0.25">
      <c r="A9" s="4">
        <v>8</v>
      </c>
      <c r="B9" s="9" t="s">
        <v>14</v>
      </c>
      <c r="C9" s="4"/>
      <c r="D9" s="4"/>
      <c r="E9" s="4"/>
      <c r="F9" s="4"/>
      <c r="G9" s="4"/>
    </row>
    <row r="10" spans="1:7" ht="81.75" customHeight="1" x14ac:dyDescent="0.25">
      <c r="A10" s="4">
        <v>9</v>
      </c>
      <c r="B10" s="9" t="s">
        <v>16</v>
      </c>
      <c r="C10" s="12" t="s">
        <v>15</v>
      </c>
      <c r="D10" s="12" t="s">
        <v>15</v>
      </c>
      <c r="E10" s="4"/>
      <c r="F10" s="4"/>
      <c r="G10" s="4"/>
    </row>
    <row r="11" spans="1:7" ht="94.5" customHeight="1" x14ac:dyDescent="0.25">
      <c r="A11" s="4">
        <v>10</v>
      </c>
      <c r="B11" s="9" t="s">
        <v>17</v>
      </c>
      <c r="C11" s="4"/>
      <c r="D11" s="4"/>
      <c r="E11" s="4"/>
      <c r="F11" s="4"/>
      <c r="G11" s="4"/>
    </row>
    <row r="12" spans="1:7" ht="108" customHeight="1" x14ac:dyDescent="0.25">
      <c r="A12" s="4">
        <v>11</v>
      </c>
      <c r="B12" s="9" t="s">
        <v>20</v>
      </c>
      <c r="C12" s="4"/>
      <c r="D12" s="4"/>
      <c r="E12" s="4"/>
      <c r="F12" s="4"/>
      <c r="G12" s="4"/>
    </row>
    <row r="13" spans="1:7" ht="93.75" customHeight="1" x14ac:dyDescent="0.25">
      <c r="A13" s="10">
        <v>12</v>
      </c>
      <c r="B13" s="5" t="s">
        <v>18</v>
      </c>
      <c r="C13" s="4"/>
      <c r="D13" s="4"/>
      <c r="E13" s="11"/>
      <c r="F13" s="4"/>
      <c r="G13" s="4"/>
    </row>
    <row r="14" spans="1:7" ht="99" customHeight="1" x14ac:dyDescent="0.25">
      <c r="A14" s="10">
        <v>13</v>
      </c>
      <c r="B14" s="5" t="s">
        <v>21</v>
      </c>
      <c r="C14" s="4"/>
      <c r="D14" s="4"/>
      <c r="E14" s="4"/>
      <c r="F14" s="4"/>
      <c r="G14" s="4"/>
    </row>
    <row r="15" spans="1:7" ht="109.5" customHeight="1" x14ac:dyDescent="0.25">
      <c r="A15" s="10">
        <v>14</v>
      </c>
      <c r="B15" s="5" t="s">
        <v>28</v>
      </c>
      <c r="C15" s="4"/>
      <c r="D15" s="4"/>
      <c r="E15" s="5" t="s">
        <v>30</v>
      </c>
      <c r="F15" s="4"/>
      <c r="G15" s="14" t="s">
        <v>29</v>
      </c>
    </row>
    <row r="16" spans="1:7" ht="70.5" customHeight="1" x14ac:dyDescent="0.25">
      <c r="A16" s="10">
        <v>15</v>
      </c>
      <c r="B16" s="5" t="s">
        <v>26</v>
      </c>
      <c r="C16" s="4"/>
      <c r="D16" s="4"/>
      <c r="E16" s="5" t="s">
        <v>31</v>
      </c>
      <c r="F16" s="4"/>
      <c r="G16" s="13" t="s">
        <v>27</v>
      </c>
    </row>
    <row r="17" spans="1:7" ht="121.5" customHeight="1" x14ac:dyDescent="0.25">
      <c r="A17" s="10">
        <v>16</v>
      </c>
      <c r="B17" s="9" t="s">
        <v>22</v>
      </c>
      <c r="C17" s="4"/>
      <c r="D17" s="4"/>
      <c r="E17" s="4"/>
      <c r="F17" s="4"/>
      <c r="G17" s="4"/>
    </row>
    <row r="18" spans="1:7" ht="78" customHeight="1" x14ac:dyDescent="0.25">
      <c r="A18" s="10">
        <v>17</v>
      </c>
      <c r="B18" s="5" t="s">
        <v>23</v>
      </c>
      <c r="C18" s="4"/>
      <c r="D18" s="4"/>
      <c r="E18" s="4"/>
      <c r="F18" s="4"/>
      <c r="G18" s="4"/>
    </row>
    <row r="19" spans="1:7" ht="78.75" customHeight="1" x14ac:dyDescent="0.25">
      <c r="A19" s="10">
        <v>18</v>
      </c>
      <c r="B19" s="9" t="s">
        <v>11</v>
      </c>
      <c r="C19" s="4"/>
      <c r="D19" s="4"/>
      <c r="E19" s="4"/>
      <c r="F19" s="4"/>
      <c r="G19" s="4"/>
    </row>
    <row r="20" spans="1:7" ht="189.75" customHeight="1" x14ac:dyDescent="0.25">
      <c r="A20" s="10">
        <v>19</v>
      </c>
      <c r="B20" s="9" t="s">
        <v>12</v>
      </c>
      <c r="C20" s="4"/>
      <c r="D20" s="4"/>
      <c r="E20" s="4"/>
      <c r="F20" s="4"/>
      <c r="G20" s="15" t="s">
        <v>25</v>
      </c>
    </row>
  </sheetData>
  <pageMargins left="0.70866141732283472" right="0.70866141732283472" top="0.74803149606299213" bottom="0.74803149606299213" header="0.31496062992125984" footer="0.31496062992125984"/>
  <pageSetup paperSize="9" orientation="landscape"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2</vt:i4>
      </vt:variant>
    </vt:vector>
  </HeadingPairs>
  <TitlesOfParts>
    <vt:vector size="6" baseType="lpstr">
      <vt:lpstr>Cijfers deelname</vt:lpstr>
      <vt:lpstr>resultaten</vt:lpstr>
      <vt:lpstr>VOORTGANG</vt:lpstr>
      <vt:lpstr>Blad1</vt:lpstr>
      <vt:lpstr>Blad1!Afdrukbereik</vt:lpstr>
      <vt:lpstr>VOORTGANG!Afdrukbereik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dc:creator>
  <cp:lastModifiedBy>jan de vries</cp:lastModifiedBy>
  <cp:lastPrinted>2015-02-22T18:23:29Z</cp:lastPrinted>
  <dcterms:created xsi:type="dcterms:W3CDTF">2014-12-27T13:01:05Z</dcterms:created>
  <dcterms:modified xsi:type="dcterms:W3CDTF">2016-02-07T15:10:56Z</dcterms:modified>
</cp:coreProperties>
</file>